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8760" activeTab="0"/>
  </bookViews>
  <sheets>
    <sheet name="IncomeStmt" sheetId="1" r:id="rId1"/>
    <sheet name="BSheet" sheetId="2" r:id="rId2"/>
    <sheet name="EquityStmt" sheetId="3" r:id="rId3"/>
    <sheet name="Cashflow" sheetId="4" r:id="rId4"/>
    <sheet name="Notes" sheetId="5" r:id="rId5"/>
  </sheets>
  <externalReferences>
    <externalReference r:id="rId8"/>
  </externalReferences>
  <definedNames>
    <definedName name="_xlnm.Print_Area" localSheetId="1">'BSheet'!$B$10:$F$61</definedName>
    <definedName name="_xlnm.Print_Area" localSheetId="3">'Cashflow'!$B$1:$K$35</definedName>
    <definedName name="_xlnm.Print_Area" localSheetId="2">'EquityStmt'!$B$1:$I$48</definedName>
    <definedName name="_xlnm.Print_Area" localSheetId="0">'IncomeStmt'!$B$1:$H$43</definedName>
    <definedName name="_xlnm.Print_Area" localSheetId="4">'Notes'!$B$1:$J$212</definedName>
    <definedName name="_xlnm.Print_Titles" localSheetId="1">'BSheet'!$1:$9</definedName>
    <definedName name="_xlnm.Print_Titles" localSheetId="4">'Notes'!$1:$4</definedName>
  </definedNames>
  <calcPr fullCalcOnLoad="1"/>
</workbook>
</file>

<file path=xl/comments5.xml><?xml version="1.0" encoding="utf-8"?>
<comments xmlns="http://schemas.openxmlformats.org/spreadsheetml/2006/main">
  <authors>
    <author>Dijaya Corporation Berhad</author>
  </authors>
  <commentList>
    <comment ref="I51" authorId="0">
      <text>
        <r>
          <rPr>
            <b/>
            <sz val="8"/>
            <rFont val="Tahoma"/>
            <family val="0"/>
          </rPr>
          <t>Manufacturing, Internet &amp; Credit &amp; Leasing</t>
        </r>
      </text>
    </comment>
  </commentList>
</comments>
</file>

<file path=xl/sharedStrings.xml><?xml version="1.0" encoding="utf-8"?>
<sst xmlns="http://schemas.openxmlformats.org/spreadsheetml/2006/main" count="347" uniqueCount="255">
  <si>
    <t>RM'000</t>
  </si>
  <si>
    <t>(a)</t>
  </si>
  <si>
    <t>(b)</t>
  </si>
  <si>
    <t>Taxation</t>
  </si>
  <si>
    <t>As at</t>
  </si>
  <si>
    <t>Cash and bank balances</t>
  </si>
  <si>
    <t>Share capital</t>
  </si>
  <si>
    <t>Reserves</t>
  </si>
  <si>
    <t>Minority Interests</t>
  </si>
  <si>
    <t>Quoted securities</t>
  </si>
  <si>
    <t>Secured short-term borrowings</t>
  </si>
  <si>
    <t>Secured long-term borrowings</t>
  </si>
  <si>
    <t>Investment</t>
  </si>
  <si>
    <t>Share of taxation of associated company</t>
  </si>
  <si>
    <t>At cost</t>
  </si>
  <si>
    <t>Current</t>
  </si>
  <si>
    <t>By Order of the Board</t>
  </si>
  <si>
    <t>Petaling Jaya</t>
  </si>
  <si>
    <t>Particulars of the Group's borrowings are as follows:</t>
  </si>
  <si>
    <t>Individual Quarter</t>
  </si>
  <si>
    <t>Inventories</t>
  </si>
  <si>
    <t>Trade and other receivables</t>
  </si>
  <si>
    <t>Marketable securities</t>
  </si>
  <si>
    <t>Trade and other payables</t>
  </si>
  <si>
    <t>Jessica Low Nyoke Fun</t>
  </si>
  <si>
    <t>Deferred taxation transfers</t>
  </si>
  <si>
    <t>Total purchases</t>
  </si>
  <si>
    <t>Total disposals</t>
  </si>
  <si>
    <t>Nil</t>
  </si>
  <si>
    <t xml:space="preserve">At carrying value/ book value </t>
  </si>
  <si>
    <t>Material litigation</t>
  </si>
  <si>
    <t>RM’000</t>
  </si>
  <si>
    <t>Revenue</t>
  </si>
  <si>
    <t>Consolidated</t>
  </si>
  <si>
    <t>and resort</t>
  </si>
  <si>
    <t>development</t>
  </si>
  <si>
    <t>Engineering</t>
  </si>
  <si>
    <t>and trading</t>
  </si>
  <si>
    <t>Share of results of associated companies</t>
  </si>
  <si>
    <t>Sale of unquoted investments and/ or properties</t>
  </si>
  <si>
    <t>Finance costs</t>
  </si>
  <si>
    <t>Minority interests</t>
  </si>
  <si>
    <t>Total</t>
  </si>
  <si>
    <t>Basis of preparation</t>
  </si>
  <si>
    <t>Nature and amount of items affecting assets, liabilities, equity, net income or cash flows that are unusual</t>
  </si>
  <si>
    <t>financial year</t>
  </si>
  <si>
    <t>because of their nature, size or incidence</t>
  </si>
  <si>
    <t>Dividends paid</t>
  </si>
  <si>
    <t>Share of results of</t>
  </si>
  <si>
    <t>associated companies</t>
  </si>
  <si>
    <t>Valuations of property, plant and equipment</t>
  </si>
  <si>
    <t>At market value</t>
  </si>
  <si>
    <t>Off balance sheet financial instruments</t>
  </si>
  <si>
    <t>Earnings per share</t>
  </si>
  <si>
    <t>Basic earnings per ordinary share</t>
  </si>
  <si>
    <t>Diluted earnings per ordinary share</t>
  </si>
  <si>
    <t>Other operating income</t>
  </si>
  <si>
    <t>Net cashflow generated from operating activities</t>
  </si>
  <si>
    <t>Net cashflow from investing activities</t>
  </si>
  <si>
    <t>Quarter ended</t>
  </si>
  <si>
    <t>Results from operations</t>
  </si>
  <si>
    <t>Changes in estimates of amounts reported in prior interim periods of the current financial year or in prior</t>
  </si>
  <si>
    <t>There were no significant changes in contingent liabilities since the last annual balance sheet date.</t>
  </si>
  <si>
    <t>Profit/(Loss) before tax</t>
  </si>
  <si>
    <t>Year To Date</t>
  </si>
  <si>
    <t>Real property</t>
  </si>
  <si>
    <t>Debt and equity securities</t>
  </si>
  <si>
    <t>Auditors' report on preceding annual financial statements</t>
  </si>
  <si>
    <t>Seasonal or cyclical factors</t>
  </si>
  <si>
    <t>Finance cost</t>
  </si>
  <si>
    <t>Segmental information</t>
  </si>
  <si>
    <t>Subsequent events</t>
  </si>
  <si>
    <t>Changes in composition of the Group</t>
  </si>
  <si>
    <t>Changes in contingent liabilities or contingent assets</t>
  </si>
  <si>
    <t>Capital commitments</t>
  </si>
  <si>
    <t>Cost of sales</t>
  </si>
  <si>
    <t>Company and subsidiaries</t>
  </si>
  <si>
    <t>Associates</t>
  </si>
  <si>
    <t>Net profit for the period</t>
  </si>
  <si>
    <t>Earnings per share (sen)</t>
  </si>
  <si>
    <t>Basic</t>
  </si>
  <si>
    <t>Note</t>
  </si>
  <si>
    <t>As At</t>
  </si>
  <si>
    <t xml:space="preserve">As At </t>
  </si>
  <si>
    <t>Land held for development</t>
  </si>
  <si>
    <t>Non-current assets</t>
  </si>
  <si>
    <t>Property, plant and equipment</t>
  </si>
  <si>
    <t>Investment in associated companies</t>
  </si>
  <si>
    <t>Other investments</t>
  </si>
  <si>
    <t>Security retainers accumulation fund</t>
  </si>
  <si>
    <t>Development properties</t>
  </si>
  <si>
    <t>Tax payable</t>
  </si>
  <si>
    <t>Provision for liabilities</t>
  </si>
  <si>
    <t>Current assets</t>
  </si>
  <si>
    <t>Current liabilities</t>
  </si>
  <si>
    <t>Net current assets</t>
  </si>
  <si>
    <t>Non-current liabilities</t>
  </si>
  <si>
    <t>Negative goodwill, net</t>
  </si>
  <si>
    <t>Long term borrowings</t>
  </si>
  <si>
    <t>Deferred taxation</t>
  </si>
  <si>
    <t>Security retainers</t>
  </si>
  <si>
    <t>Sinking fund reserve</t>
  </si>
  <si>
    <t>Profit forecast or profit guarantee</t>
  </si>
  <si>
    <t>Tax expense for the period</t>
  </si>
  <si>
    <t>Dividend payable</t>
  </si>
  <si>
    <t>Basic earnings per ordinary share is calculated by dividing the net profit for the period by the weighted average number of ordinary shares in issue during the period.</t>
  </si>
  <si>
    <t>Net profit for the period (RM'000)</t>
  </si>
  <si>
    <t>Weighted average number of ordinary shares ('000)</t>
  </si>
  <si>
    <t>Basic earnings per share (sen)</t>
  </si>
  <si>
    <t>As at 1 January 2003</t>
  </si>
  <si>
    <t>* Cash and cash equivalents at end of the financial period comprise the following:</t>
  </si>
  <si>
    <t>Cash and cash equivalents at beginning of financial period</t>
  </si>
  <si>
    <t>Cash and cash equivalents at end of financial period *</t>
  </si>
  <si>
    <t>Less: Bank overdrafts</t>
  </si>
  <si>
    <t>Less: Cash and cash equivalents not available for use</t>
  </si>
  <si>
    <t>Secretary</t>
  </si>
  <si>
    <t>Net tangible asset per share (RM)</t>
  </si>
  <si>
    <t>As at 1 January 2002</t>
  </si>
  <si>
    <t>Issuance of new shares pursuant to ESOS</t>
  </si>
  <si>
    <t>gains not recognised in the income statement</t>
  </si>
  <si>
    <t>Individual quarter ended</t>
  </si>
  <si>
    <t>quarter</t>
  </si>
  <si>
    <t>Current year</t>
  </si>
  <si>
    <t>to date</t>
  </si>
  <si>
    <t>Total gain/ (loss) on disposals</t>
  </si>
  <si>
    <t>Corporate proposals</t>
  </si>
  <si>
    <t>Borrowings</t>
  </si>
  <si>
    <t>All of the above borrowings are denominated in Ringgit Malaysia.</t>
  </si>
  <si>
    <t>Short term borrowings</t>
  </si>
  <si>
    <t>Net loss for the year</t>
  </si>
  <si>
    <t>As at 31 December 2002</t>
  </si>
  <si>
    <t>Prior year adjustment</t>
  </si>
  <si>
    <t>As at 1 January 2002 (restated)</t>
  </si>
  <si>
    <t>As at 31 December 2003</t>
  </si>
  <si>
    <t>Foreign exchange differences, representing net</t>
  </si>
  <si>
    <t xml:space="preserve">As previously stated </t>
  </si>
  <si>
    <t>Prior year adjustments</t>
  </si>
  <si>
    <t>As at 1 January 2003 (restated)</t>
  </si>
  <si>
    <t>Gross profits</t>
  </si>
  <si>
    <t>As at 1 January 2004</t>
  </si>
  <si>
    <t>Others</t>
  </si>
  <si>
    <t>Consolidated profit before taxation</t>
  </si>
  <si>
    <t>Dividends</t>
  </si>
  <si>
    <t>The Group has not submitted any financial forecast or projection to any regulatory body in prior financial years. As such, there were no changes in estimates of amounts reported in prior financial years that have a material effect in the current quarter.</t>
  </si>
  <si>
    <t>Not applicable.</t>
  </si>
  <si>
    <t>The Group's effective taxation rate is disproportionate to its financial results mainly due non-availability of group relief for losses incurred by certain subsidiary companies, and certain expenses which are disallowed for taxation purposes.</t>
  </si>
  <si>
    <t>There were no sale of unquoted investments and/or properties outside the ordinary course of the Group's business for the financial period under review.</t>
  </si>
  <si>
    <t>31/12/04</t>
  </si>
  <si>
    <t>Profit from operations</t>
  </si>
  <si>
    <t>Profit before tax</t>
  </si>
  <si>
    <t>Profit after tax</t>
  </si>
  <si>
    <t>31/12/2004</t>
  </si>
  <si>
    <t>As at 31 December 2004</t>
  </si>
  <si>
    <t>There were no unusual items affecting assets, liabilities, equity, net income or cash flows during the financial period under review.</t>
  </si>
  <si>
    <t>Business segment analysis</t>
  </si>
  <si>
    <t>Review of performance</t>
  </si>
  <si>
    <t>There were no off balance sheet arrangements entered into nor were there any off balance sheet financial instruments issued as at the date of this report.</t>
  </si>
  <si>
    <t>ended</t>
  </si>
  <si>
    <t>Share Capital</t>
  </si>
  <si>
    <t>Share Premium</t>
  </si>
  <si>
    <t>Reserves Attributable To Capital</t>
  </si>
  <si>
    <t>Accumulated Losses</t>
  </si>
  <si>
    <t>As at 1 January 2005</t>
  </si>
  <si>
    <t>Net increase in cash and cash equivalents</t>
  </si>
  <si>
    <t>The accounting policies and methods of computation adopted by the Group in these interim financial statements are consistent with those adopted in the annual audited financial statements for the year ended 31 December 2004, except for adoption of the relevant new accounting standards, which became effective from 1 January 2005.</t>
  </si>
  <si>
    <t>The auditors' report of the Group's most recent annual audited financial statements for the year ended 31 December 2004 was not qualified.</t>
  </si>
  <si>
    <t>The valuations of property, plant and equipment have been brought forward without any amendment from the audited financial statements for the year ended 31 December 2004.</t>
  </si>
  <si>
    <t xml:space="preserve">There were no changes in the composition of the Group during the current quarter. </t>
  </si>
  <si>
    <t xml:space="preserve"> </t>
  </si>
  <si>
    <t>30/6/2005</t>
  </si>
  <si>
    <t>Net cashflow used in financing activities</t>
  </si>
  <si>
    <t>The Group's business operations during the period under review have not been significantly affected by any seasonal/ cyclical factor.</t>
  </si>
  <si>
    <t>There were no material transaction or event subsequent to the end of the current financial quarter up to the date of this report.</t>
  </si>
  <si>
    <t>Year to date ended</t>
  </si>
  <si>
    <t>A1.</t>
  </si>
  <si>
    <t>A2.</t>
  </si>
  <si>
    <t>A3.</t>
  </si>
  <si>
    <t>A4</t>
  </si>
  <si>
    <t>A5.</t>
  </si>
  <si>
    <t>A6.</t>
  </si>
  <si>
    <t>A7.</t>
  </si>
  <si>
    <t>A8.</t>
  </si>
  <si>
    <t>A9</t>
  </si>
  <si>
    <t>A10.</t>
  </si>
  <si>
    <t>A11.</t>
  </si>
  <si>
    <t>A12.</t>
  </si>
  <si>
    <t>A13.</t>
  </si>
  <si>
    <t>B1.</t>
  </si>
  <si>
    <t>B13.</t>
  </si>
  <si>
    <t>B12.</t>
  </si>
  <si>
    <t>B11.</t>
  </si>
  <si>
    <t>B10.</t>
  </si>
  <si>
    <t>B9.</t>
  </si>
  <si>
    <t>B8.</t>
  </si>
  <si>
    <t>B7.</t>
  </si>
  <si>
    <t>B6.</t>
  </si>
  <si>
    <t>B5.</t>
  </si>
  <si>
    <t>B4.</t>
  </si>
  <si>
    <t>B3.</t>
  </si>
  <si>
    <t>B2.</t>
  </si>
  <si>
    <t>(Company No. 47908-K)</t>
  </si>
  <si>
    <t>DIJAYA CORPORATION BERHAD</t>
  </si>
  <si>
    <t>Not applicable</t>
  </si>
  <si>
    <t>B5</t>
  </si>
  <si>
    <t>B13</t>
  </si>
  <si>
    <t>B7</t>
  </si>
  <si>
    <t>B9</t>
  </si>
  <si>
    <t>A8</t>
  </si>
  <si>
    <t>30/9/04</t>
  </si>
  <si>
    <t>30/9/05</t>
  </si>
  <si>
    <t>30/9/2005</t>
  </si>
  <si>
    <t>YTD ended 30 September 2005</t>
  </si>
  <si>
    <t>YTD ended 30 September 2004</t>
  </si>
  <si>
    <t>There were no capital commitments not provided for in the interim financial statements as at 30 September 2005.</t>
  </si>
  <si>
    <t>No dividend has been declared in respect of the current quarter.</t>
  </si>
  <si>
    <t>UNAUDITED CONDENSED CONSOLIDATED INCOME STATEMENTS</t>
  </si>
  <si>
    <t>INTERIM FINANCIAL STATEMENTS FOR THE QUARTER ENDED 30 SEPTEMBER 2005</t>
  </si>
  <si>
    <t>Current Year Quarter</t>
  </si>
  <si>
    <t>Preceding Year Corresponding Quarter</t>
  </si>
  <si>
    <t>The Condensed Consolidated Financial Statements should be read in conjunction with the audited financial statements for the year ended 31 December 2004 and the accompanying explanatory notes attached to the interim financial statements.</t>
  </si>
  <si>
    <t>UNAUDITED CONDENSED CONSOLIDATED BALANCE SHEETS</t>
  </si>
  <si>
    <t>Capital and reserves</t>
  </si>
  <si>
    <t>UNAUDITED CONDENSED CONSOLIDATED STATEMENT OF CHANGES IN EQUITY</t>
  </si>
  <si>
    <t>UNAUDITED CONDENSED CONSOLIDATED CASH FLOW STATEMENT</t>
  </si>
  <si>
    <t>PART A - EXPLANATORY NOTES IN COMPLIANCE WITH FRS 134, PARAGRAPH 16</t>
  </si>
  <si>
    <t>These interim financial statements are unaudited and have been prepared in accordance with the requirements of Financial Reporting Standard ("FRS") 134: Interim Financial Reporting (formerly known as MASB 26) and Paragraph 9.22 of the Bursa Malaysia Securities Bhd Listing Requirements and should be read in conjunction with the Group's annual audited financial statements for the year ended 31 December 2004.</t>
  </si>
  <si>
    <t>There were no issuances and repayment of debts and equity securities, share repurchases, share cancellations, shares held as treasury shares and resale of treasury shares for the financial period ended 30 September 2005.</t>
  </si>
  <si>
    <t>A first and final dividend of 3% less 28% income tax was paid on 22 July 2005 in respect of the year ended 31 December 2004.</t>
  </si>
  <si>
    <t>PART B - EXPLANATORY NOTES IN COMPLIANCE WITH BURSA MALAYSIA</t>
  </si>
  <si>
    <t>REQUIREMENT UNDER PART A OF APPENDIX 9B</t>
  </si>
  <si>
    <t>Variation of results against preceding quarter</t>
  </si>
  <si>
    <t>Prospects for the remaining period to 31 December 2005</t>
  </si>
  <si>
    <t>The Board is confident of the Group's prospect in the coming months despite the challenges faced. Barring any unforeseen circumstances, the Board is optimistic about the performance of the Group.</t>
  </si>
  <si>
    <t>(c)</t>
  </si>
  <si>
    <t>There has been no material litigation or claim as at the date of this report, the value of which exceeds 5% of the Group's net tangible assets.</t>
  </si>
  <si>
    <t>17 November 2005</t>
  </si>
  <si>
    <t>As at 30 September 2005</t>
  </si>
  <si>
    <t>At an Extraordinary General Meeting held on 10 October 2005, the Company had obtained shareholders'  approval for the proposed authority to the Company to purchase its own shares ("Proposed Share Buy-back"). The Proposed Share Buy-back is pending implementation</t>
  </si>
  <si>
    <t>Prior years under provision</t>
  </si>
  <si>
    <t xml:space="preserve">The Company had obtained shareholders' approval for the proposed new Employee Share Option Scheme (ESOS) at the Extraordinary General Meeting held on 24 June 2005. The ESOS was implemented on 21 September 2005 and shall be in force for a period of 10 years from the date of implementation. No option has been granted to date. </t>
  </si>
  <si>
    <t>3 months</t>
  </si>
  <si>
    <t xml:space="preserve">3 months </t>
  </si>
  <si>
    <t>30/9/2004</t>
  </si>
  <si>
    <t>For the nine-month period ended 30 September 2005, the Group recorded a pre-tax profit of RM41.0 million based on a revenue of RM173.9 million. In comparison with the corresponding period last year, this represent a 50.2% increase in revenue but a 7.3% increase in profit before tax.</t>
  </si>
  <si>
    <t>Note on Operating Expenses</t>
  </si>
  <si>
    <t>Operating expenses</t>
  </si>
  <si>
    <t>Included in the Operating Expenses is</t>
  </si>
  <si>
    <t>as follows:</t>
  </si>
  <si>
    <t>provision for diminution in value of shares</t>
  </si>
  <si>
    <t>These explanatory notes attached to the interim financial statements provide an explanation of events and transactions that are significant to an understanding of the changes in the financial position and performance of the Group since the year ended 31 December 2004.</t>
  </si>
  <si>
    <t>Group recorded a marginal decrease of 1.8% in its current quarter's revenue as compared to the preceding quarter. Profit before tax was lower by 18.9% over the previous quarter ended 30 June 2005. The decrease is mainly due to the abovementioned provision for diminution in value of quoted shares during the current quarter.</t>
  </si>
  <si>
    <t>The Group recorded a revenue of RM58.8 million and a profit before tax of RM12.3 million for the third quarter ended 30 September 2005 representing a 8.9% decrease in revenue and a 6.1% reduction in pre-tax profit as compared to the previous year corresponding quarter. Included in the current quarter's results was a provision for diminution in value of quoted shares of RM15.7 million.</t>
  </si>
  <si>
    <t>The following are the status of corporate proposals that have been announced by the Company:</t>
  </si>
  <si>
    <t>As mentioned in the previous quarterly report, Sinbor Corporation Sdn Bhd ("Sinbor") had entered into a Call and Put Option Agreement with Dyno Nobel ASA in respect of 3,360,000 shares in Tenaga Kimia Bhd ("Option Shares") held by Sinbor at a price of RM1.50 per Option Share. Since then, there has been no further development.</t>
  </si>
  <si>
    <t>Deferred license fees</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</si>
</sst>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_-* #,##0\ _F_-;\-* #,##0\ _F_-;_-* &quot;-&quot;\ _F_-;_-@_-"/>
    <numFmt numFmtId="189" formatCode="_-* #,##0.00\ _F_-;\-* #,##0.00\ _F_-;_-* &quot;-&quot;??\ _F_-;_-@_-"/>
    <numFmt numFmtId="190" formatCode="&quot;ß&quot;#,##0;[Red]\-&quot;ß&quot;#,##0"/>
    <numFmt numFmtId="191" formatCode="_-&quot;ß&quot;* #,##0_-;\-&quot;ß&quot;* #,##0_-;_-&quot;ß&quot;* &quot;-&quot;_-;_-@_-"/>
    <numFmt numFmtId="192" formatCode="_-* #,##0\ &quot;F&quot;_-;\-* #,##0\ &quot;F&quot;_-;_-* &quot;-&quot;\ &quot;F&quot;_-;_-@_-"/>
    <numFmt numFmtId="193" formatCode="&quot;ß&quot;#,##0.00;[Red]\-&quot;ß&quot;#,##0.00"/>
    <numFmt numFmtId="194" formatCode="_-&quot;ß&quot;* #,##0.00_-;\-&quot;ß&quot;* #,##0.00_-;_-&quot;ß&quot;* &quot;-&quot;??_-;_-@_-"/>
    <numFmt numFmtId="195" formatCode="_-* #,##0.00\ &quot;F&quot;_-;\-* #,##0.00\ &quot;F&quot;_-;_-* &quot;-&quot;??\ &quot;F&quot;_-;_-@_-"/>
    <numFmt numFmtId="196" formatCode="#,##0.00&quot; $&quot;;[Red]\-#,##0.00&quot; $&quot;"/>
    <numFmt numFmtId="197" formatCode="0.00_)"/>
    <numFmt numFmtId="198" formatCode="General_)"/>
    <numFmt numFmtId="199" formatCode="dd/mm/yy"/>
    <numFmt numFmtId="200" formatCode="dd/mm/yyyy"/>
    <numFmt numFmtId="201" formatCode="_(* #,##0.000_);_(* \(#,##0.000\);_(* &quot;-&quot;??_);_(@_)"/>
    <numFmt numFmtId="202" formatCode="_(* #,##0.000_);_(* \(#,##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0.0_);\(#,##0.0\)"/>
    <numFmt numFmtId="208" formatCode="0_);\(0\)"/>
    <numFmt numFmtId="209" formatCode="_(* #,##0.0000_);_(* \(#,##0.0000\);_(* &quot;-&quot;??_);_(@_)"/>
    <numFmt numFmtId="210" formatCode="_(* #,##0.00000_);_(* \(#,##0.00000\);_(* &quot;-&quot;??_);_(@_)"/>
    <numFmt numFmtId="211" formatCode="_(* #,##0.000000_);_(* \(#,##0.000000\);_(* &quot;-&quot;??_);_(@_)"/>
    <numFmt numFmtId="212" formatCode="0.0%"/>
  </numFmts>
  <fonts count="2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Narrow"/>
      <family val="2"/>
    </font>
    <font>
      <sz val="12"/>
      <name val="Arial Narrow"/>
      <family val="2"/>
    </font>
    <font>
      <i/>
      <sz val="12"/>
      <name val="Arial Narrow"/>
      <family val="2"/>
    </font>
    <font>
      <u val="single"/>
      <sz val="12"/>
      <name val="Arial Narrow"/>
      <family val="2"/>
    </font>
    <font>
      <sz val="10"/>
      <name val="Arial Narrow"/>
      <family val="2"/>
    </font>
    <font>
      <sz val="12"/>
      <color indexed="8"/>
      <name val="Arial Narrow"/>
      <family val="2"/>
    </font>
    <font>
      <b/>
      <sz val="12"/>
      <color indexed="8"/>
      <name val="Arial Narrow"/>
      <family val="2"/>
    </font>
    <font>
      <b/>
      <sz val="10"/>
      <name val="Arial Narrow"/>
      <family val="2"/>
    </font>
    <font>
      <sz val="8"/>
      <name val="Arial Narrow"/>
      <family val="2"/>
    </font>
    <font>
      <b/>
      <sz val="11"/>
      <name val="Arial Narrow"/>
      <family val="2"/>
    </font>
    <font>
      <b/>
      <sz val="9"/>
      <name val="Arial Narrow"/>
      <family val="2"/>
    </font>
    <font>
      <sz val="11"/>
      <name val="Arial Narrow"/>
      <family val="2"/>
    </font>
    <font>
      <b/>
      <sz val="8"/>
      <name val="Tahoma"/>
      <family val="0"/>
    </font>
    <font>
      <b/>
      <sz val="11"/>
      <color indexed="9"/>
      <name val="Arial Narrow"/>
      <family val="2"/>
    </font>
    <font>
      <b/>
      <sz val="12"/>
      <color indexed="9"/>
      <name val="Arial Narrow"/>
      <family val="2"/>
    </font>
    <font>
      <b/>
      <u val="single"/>
      <sz val="10"/>
      <name val="Arial Narrow"/>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2" borderId="0" xfId="0" applyFont="1" applyFill="1" applyAlignment="1">
      <alignment/>
    </xf>
    <xf numFmtId="0" fontId="10" fillId="2" borderId="0" xfId="0" applyFont="1" applyFill="1" applyAlignment="1">
      <alignment/>
    </xf>
    <xf numFmtId="0" fontId="7" fillId="2" borderId="0" xfId="0" applyFont="1" applyFill="1" applyAlignment="1" quotePrefix="1">
      <alignment/>
    </xf>
    <xf numFmtId="0" fontId="7" fillId="2" borderId="0" xfId="0" applyFont="1" applyFill="1" applyAlignment="1">
      <alignment vertical="top"/>
    </xf>
    <xf numFmtId="0" fontId="10" fillId="2" borderId="0" xfId="0" applyFont="1" applyFill="1" applyAlignment="1">
      <alignment vertical="top" wrapText="1"/>
    </xf>
    <xf numFmtId="0" fontId="7" fillId="2" borderId="0" xfId="0" applyNumberFormat="1" applyFont="1" applyFill="1" applyAlignment="1">
      <alignment vertical="top" wrapText="1"/>
    </xf>
    <xf numFmtId="0" fontId="6" fillId="2" borderId="0" xfId="0" applyFont="1" applyFill="1" applyAlignment="1">
      <alignment horizontal="left" vertical="top"/>
    </xf>
    <xf numFmtId="0" fontId="7" fillId="2" borderId="0" xfId="0" applyFont="1" applyFill="1" applyAlignment="1">
      <alignment horizontal="left" vertical="top" wrapText="1"/>
    </xf>
    <xf numFmtId="0" fontId="7" fillId="2" borderId="0" xfId="0" applyFont="1" applyFill="1" applyAlignment="1">
      <alignment horizontal="justify" vertical="top" wrapText="1"/>
    </xf>
    <xf numFmtId="0" fontId="7" fillId="2" borderId="0" xfId="0" applyFont="1" applyFill="1" applyAlignment="1">
      <alignment horizontal="justify"/>
    </xf>
    <xf numFmtId="0" fontId="7" fillId="2" borderId="0" xfId="0" applyFont="1" applyFill="1" applyAlignment="1">
      <alignment/>
    </xf>
    <xf numFmtId="0" fontId="15" fillId="2" borderId="0" xfId="0" applyFont="1" applyFill="1" applyAlignment="1">
      <alignment horizontal="right"/>
    </xf>
    <xf numFmtId="0" fontId="15" fillId="2" borderId="0" xfId="0" applyFont="1" applyFill="1" applyAlignment="1">
      <alignment horizontal="center"/>
    </xf>
    <xf numFmtId="0" fontId="13" fillId="2" borderId="0" xfId="0" applyFont="1" applyFill="1" applyAlignment="1">
      <alignment horizontal="center"/>
    </xf>
    <xf numFmtId="187" fontId="7" fillId="2" borderId="1" xfId="15" applyNumberFormat="1" applyFont="1" applyFill="1" applyBorder="1" applyAlignment="1">
      <alignment/>
    </xf>
    <xf numFmtId="187" fontId="7" fillId="2" borderId="0" xfId="15" applyNumberFormat="1" applyFont="1" applyFill="1" applyAlignment="1">
      <alignment/>
    </xf>
    <xf numFmtId="187" fontId="7" fillId="2" borderId="0" xfId="15" applyNumberFormat="1" applyFont="1" applyFill="1" applyBorder="1" applyAlignment="1">
      <alignment/>
    </xf>
    <xf numFmtId="0" fontId="7" fillId="2" borderId="0" xfId="0" applyFont="1" applyFill="1" applyAlignment="1">
      <alignment horizontal="left" indent="1"/>
    </xf>
    <xf numFmtId="187" fontId="6" fillId="2" borderId="2" xfId="15" applyNumberFormat="1" applyFont="1" applyFill="1" applyBorder="1" applyAlignment="1">
      <alignment/>
    </xf>
    <xf numFmtId="187" fontId="7" fillId="2" borderId="2" xfId="15" applyNumberFormat="1" applyFont="1" applyFill="1" applyBorder="1" applyAlignment="1">
      <alignment/>
    </xf>
    <xf numFmtId="0" fontId="7" fillId="2" borderId="0" xfId="0" applyNumberFormat="1" applyFont="1" applyFill="1" applyAlignment="1">
      <alignment horizontal="justify"/>
    </xf>
    <xf numFmtId="0" fontId="6" fillId="2" borderId="0" xfId="0" applyFont="1" applyFill="1" applyAlignment="1">
      <alignment horizontal="justify"/>
    </xf>
    <xf numFmtId="187" fontId="7" fillId="2" borderId="0" xfId="15" applyNumberFormat="1" applyFont="1" applyFill="1" applyAlignment="1">
      <alignment/>
    </xf>
    <xf numFmtId="187" fontId="7" fillId="2" borderId="0" xfId="15" applyNumberFormat="1" applyFont="1" applyFill="1" applyBorder="1" applyAlignment="1">
      <alignment/>
    </xf>
    <xf numFmtId="0" fontId="7" fillId="2" borderId="0" xfId="0" applyNumberFormat="1" applyFont="1" applyFill="1" applyAlignment="1">
      <alignment/>
    </xf>
    <xf numFmtId="187" fontId="7" fillId="2" borderId="0" xfId="0" applyNumberFormat="1" applyFont="1" applyFill="1" applyAlignment="1">
      <alignment/>
    </xf>
    <xf numFmtId="187" fontId="7" fillId="2" borderId="0" xfId="15" applyNumberFormat="1" applyFont="1" applyFill="1" applyAlignment="1" quotePrefix="1">
      <alignment horizontal="right"/>
    </xf>
    <xf numFmtId="0" fontId="6" fillId="2" borderId="0" xfId="0" applyFont="1" applyFill="1" applyAlignment="1" quotePrefix="1">
      <alignment/>
    </xf>
    <xf numFmtId="187" fontId="7" fillId="2" borderId="3" xfId="15" applyNumberFormat="1" applyFont="1" applyFill="1" applyBorder="1" applyAlignment="1">
      <alignment/>
    </xf>
    <xf numFmtId="187" fontId="7" fillId="2" borderId="0" xfId="15" applyNumberFormat="1" applyFont="1" applyFill="1" applyBorder="1" applyAlignment="1" quotePrefix="1">
      <alignment horizontal="right"/>
    </xf>
    <xf numFmtId="0" fontId="7" fillId="2" borderId="0" xfId="0" applyFont="1" applyFill="1" applyAlignment="1">
      <alignment horizontal="left"/>
    </xf>
    <xf numFmtId="0" fontId="7" fillId="2" borderId="0" xfId="0" applyFont="1" applyFill="1" applyAlignment="1">
      <alignment horizontal="right"/>
    </xf>
    <xf numFmtId="187" fontId="7" fillId="2" borderId="0" xfId="15" applyNumberFormat="1" applyFont="1" applyFill="1" applyAlignment="1">
      <alignment horizontal="right"/>
    </xf>
    <xf numFmtId="187" fontId="7" fillId="2" borderId="0" xfId="15" applyNumberFormat="1" applyFont="1" applyFill="1" applyAlignment="1">
      <alignment horizontal="center"/>
    </xf>
    <xf numFmtId="0" fontId="8" fillId="2" borderId="0" xfId="0" applyFont="1" applyFill="1" applyBorder="1" applyAlignment="1">
      <alignment horizontal="center"/>
    </xf>
    <xf numFmtId="14" fontId="8" fillId="2" borderId="0" xfId="0" applyNumberFormat="1" applyFont="1" applyFill="1" applyBorder="1" applyAlignment="1" quotePrefix="1">
      <alignment horizontal="center"/>
    </xf>
    <xf numFmtId="0" fontId="7" fillId="2" borderId="0" xfId="0" applyFont="1" applyFill="1" applyBorder="1" applyAlignment="1">
      <alignment/>
    </xf>
    <xf numFmtId="187" fontId="7" fillId="2" borderId="0" xfId="0" applyNumberFormat="1" applyFont="1" applyFill="1" applyBorder="1" applyAlignment="1">
      <alignment/>
    </xf>
    <xf numFmtId="0" fontId="6" fillId="2" borderId="0" xfId="0" applyFont="1" applyFill="1" applyBorder="1" applyAlignment="1">
      <alignment/>
    </xf>
    <xf numFmtId="0" fontId="7" fillId="2" borderId="0" xfId="0" applyFont="1" applyFill="1" applyBorder="1" applyAlignment="1">
      <alignment/>
    </xf>
    <xf numFmtId="0" fontId="7" fillId="2" borderId="0" xfId="0" applyNumberFormat="1" applyFont="1" applyFill="1" applyBorder="1" applyAlignment="1">
      <alignment horizontal="justify" wrapText="1"/>
    </xf>
    <xf numFmtId="0" fontId="11" fillId="2" borderId="0" xfId="0" applyFont="1" applyFill="1" applyBorder="1" applyAlignment="1">
      <alignment horizontal="left"/>
    </xf>
    <xf numFmtId="187" fontId="11" fillId="2" borderId="0" xfId="15" applyNumberFormat="1" applyFont="1" applyFill="1" applyBorder="1" applyAlignment="1">
      <alignment/>
    </xf>
    <xf numFmtId="187" fontId="11" fillId="2" borderId="0" xfId="15" applyNumberFormat="1" applyFont="1" applyFill="1" applyBorder="1" applyAlignment="1">
      <alignment horizontal="left"/>
    </xf>
    <xf numFmtId="0" fontId="12" fillId="2" borderId="0" xfId="0" applyFont="1" applyFill="1" applyBorder="1" applyAlignment="1">
      <alignment horizontal="left"/>
    </xf>
    <xf numFmtId="187" fontId="11" fillId="2" borderId="2" xfId="15" applyNumberFormat="1" applyFont="1" applyFill="1" applyBorder="1" applyAlignment="1">
      <alignment/>
    </xf>
    <xf numFmtId="187" fontId="11" fillId="2" borderId="0" xfId="0" applyNumberFormat="1" applyFont="1" applyFill="1" applyBorder="1" applyAlignment="1">
      <alignment/>
    </xf>
    <xf numFmtId="0" fontId="17" fillId="2" borderId="0" xfId="0" applyFont="1" applyFill="1" applyAlignment="1">
      <alignment horizontal="right"/>
    </xf>
    <xf numFmtId="186" fontId="7" fillId="2" borderId="4" xfId="15" applyNumberFormat="1" applyFont="1" applyFill="1" applyBorder="1" applyAlignment="1">
      <alignment/>
    </xf>
    <xf numFmtId="0" fontId="10" fillId="2" borderId="0" xfId="0" applyFont="1" applyFill="1" applyAlignment="1">
      <alignment horizontal="center"/>
    </xf>
    <xf numFmtId="15" fontId="7" fillId="2" borderId="0" xfId="0" applyNumberFormat="1" applyFont="1" applyFill="1" applyAlignment="1" quotePrefix="1">
      <alignment/>
    </xf>
    <xf numFmtId="0" fontId="6" fillId="2" borderId="0" xfId="0" applyFont="1" applyFill="1" applyAlignment="1">
      <alignment horizontal="center"/>
    </xf>
    <xf numFmtId="14" fontId="6" fillId="2" borderId="0" xfId="15" applyNumberFormat="1" applyFont="1" applyFill="1" applyAlignment="1" quotePrefix="1">
      <alignment horizontal="right"/>
    </xf>
    <xf numFmtId="187" fontId="6" fillId="2" borderId="0" xfId="15" applyNumberFormat="1" applyFont="1" applyFill="1" applyAlignment="1">
      <alignment horizontal="right"/>
    </xf>
    <xf numFmtId="0" fontId="11" fillId="2" borderId="0" xfId="0" applyFont="1" applyFill="1" applyAlignment="1">
      <alignment vertical="top"/>
    </xf>
    <xf numFmtId="0" fontId="11" fillId="2" borderId="0" xfId="0" applyFont="1" applyFill="1" applyAlignment="1">
      <alignment vertical="top" wrapText="1"/>
    </xf>
    <xf numFmtId="187" fontId="12" fillId="2" borderId="0" xfId="15" applyNumberFormat="1" applyFont="1" applyFill="1" applyAlignment="1">
      <alignment vertical="top" wrapText="1"/>
    </xf>
    <xf numFmtId="187" fontId="12" fillId="2" borderId="0" xfId="15" applyNumberFormat="1" applyFont="1" applyFill="1" applyBorder="1" applyAlignment="1">
      <alignment vertical="top" wrapText="1"/>
    </xf>
    <xf numFmtId="187" fontId="11" fillId="2" borderId="0" xfId="15" applyNumberFormat="1" applyFont="1" applyFill="1" applyBorder="1" applyAlignment="1">
      <alignment vertical="top" wrapText="1"/>
    </xf>
    <xf numFmtId="187" fontId="12" fillId="2" borderId="3" xfId="15" applyNumberFormat="1" applyFont="1" applyFill="1" applyBorder="1" applyAlignment="1">
      <alignment vertical="top" wrapText="1"/>
    </xf>
    <xf numFmtId="187" fontId="11" fillId="2" borderId="3" xfId="15" applyNumberFormat="1" applyFont="1" applyFill="1" applyBorder="1" applyAlignment="1">
      <alignment vertical="top" wrapText="1"/>
    </xf>
    <xf numFmtId="187" fontId="12" fillId="2" borderId="2" xfId="15" applyNumberFormat="1" applyFont="1" applyFill="1" applyBorder="1" applyAlignment="1">
      <alignment vertical="top" wrapText="1"/>
    </xf>
    <xf numFmtId="187" fontId="11" fillId="2" borderId="2" xfId="15" applyNumberFormat="1" applyFont="1" applyFill="1" applyBorder="1" applyAlignment="1">
      <alignment vertical="top" wrapText="1"/>
    </xf>
    <xf numFmtId="187" fontId="11" fillId="2" borderId="0" xfId="15" applyNumberFormat="1" applyFont="1" applyFill="1" applyAlignment="1">
      <alignment vertical="top" wrapText="1"/>
    </xf>
    <xf numFmtId="0" fontId="13" fillId="2" borderId="0" xfId="0" applyFont="1" applyFill="1" applyBorder="1" applyAlignment="1">
      <alignment horizontal="justify" vertical="center"/>
    </xf>
    <xf numFmtId="0" fontId="10" fillId="2" borderId="0" xfId="0" applyFont="1" applyFill="1" applyAlignment="1">
      <alignment horizontal="left" vertical="center" wrapText="1"/>
    </xf>
    <xf numFmtId="0" fontId="10" fillId="2" borderId="0" xfId="0" applyFont="1" applyFill="1" applyAlignment="1">
      <alignment horizontal="right"/>
    </xf>
    <xf numFmtId="0" fontId="13" fillId="2" borderId="0" xfId="0" applyFont="1" applyFill="1" applyBorder="1" applyAlignment="1">
      <alignment/>
    </xf>
    <xf numFmtId="0" fontId="13" fillId="2" borderId="0" xfId="0" applyFont="1" applyFill="1" applyBorder="1" applyAlignment="1">
      <alignment horizontal="right"/>
    </xf>
    <xf numFmtId="0" fontId="15" fillId="2" borderId="0" xfId="0" applyFont="1" applyFill="1" applyBorder="1" applyAlignment="1">
      <alignment horizontal="right"/>
    </xf>
    <xf numFmtId="0" fontId="6" fillId="2" borderId="0" xfId="0" applyFont="1" applyFill="1" applyBorder="1" applyAlignment="1">
      <alignment horizontal="center"/>
    </xf>
    <xf numFmtId="187" fontId="6" fillId="2" borderId="0" xfId="15" applyNumberFormat="1" applyFont="1" applyFill="1" applyAlignment="1">
      <alignment/>
    </xf>
    <xf numFmtId="187" fontId="6" fillId="2" borderId="0" xfId="15" applyNumberFormat="1" applyFont="1" applyFill="1" applyBorder="1" applyAlignment="1">
      <alignment/>
    </xf>
    <xf numFmtId="187" fontId="6" fillId="2" borderId="3" xfId="15" applyNumberFormat="1" applyFont="1" applyFill="1" applyBorder="1" applyAlignment="1">
      <alignment/>
    </xf>
    <xf numFmtId="0" fontId="15" fillId="2" borderId="0" xfId="0" applyFont="1" applyFill="1" applyAlignment="1">
      <alignment/>
    </xf>
    <xf numFmtId="0" fontId="14" fillId="2" borderId="0" xfId="0" applyFont="1" applyFill="1" applyAlignment="1">
      <alignment/>
    </xf>
    <xf numFmtId="0" fontId="10" fillId="2" borderId="0" xfId="0" applyFont="1" applyFill="1" applyBorder="1" applyAlignment="1">
      <alignment/>
    </xf>
    <xf numFmtId="0" fontId="6" fillId="2" borderId="0" xfId="0" applyFont="1" applyFill="1" applyBorder="1" applyAlignment="1">
      <alignment/>
    </xf>
    <xf numFmtId="0" fontId="17" fillId="2" borderId="0" xfId="0" applyFont="1" applyFill="1" applyAlignment="1">
      <alignment/>
    </xf>
    <xf numFmtId="14" fontId="15" fillId="2" borderId="0" xfId="0" applyNumberFormat="1" applyFont="1" applyFill="1" applyAlignment="1" quotePrefix="1">
      <alignment horizontal="right"/>
    </xf>
    <xf numFmtId="0" fontId="13" fillId="2" borderId="0" xfId="0" applyFont="1" applyFill="1" applyAlignment="1">
      <alignment horizontal="right"/>
    </xf>
    <xf numFmtId="0" fontId="7" fillId="2" borderId="0" xfId="0" applyFont="1" applyFill="1" applyAlignment="1">
      <alignment horizontal="left" indent="2"/>
    </xf>
    <xf numFmtId="0" fontId="17" fillId="2" borderId="0" xfId="0" applyFont="1" applyFill="1" applyAlignment="1">
      <alignment horizontal="left" indent="2"/>
    </xf>
    <xf numFmtId="187" fontId="6" fillId="2" borderId="5" xfId="15" applyNumberFormat="1" applyFont="1" applyFill="1" applyBorder="1" applyAlignment="1">
      <alignment/>
    </xf>
    <xf numFmtId="187" fontId="7" fillId="2" borderId="5" xfId="15" applyNumberFormat="1" applyFont="1" applyFill="1" applyBorder="1" applyAlignment="1">
      <alignment/>
    </xf>
    <xf numFmtId="187" fontId="6" fillId="2" borderId="6" xfId="15" applyNumberFormat="1" applyFont="1" applyFill="1" applyBorder="1" applyAlignment="1">
      <alignment/>
    </xf>
    <xf numFmtId="187" fontId="7" fillId="2" borderId="6" xfId="15" applyNumberFormat="1" applyFont="1" applyFill="1" applyBorder="1" applyAlignment="1">
      <alignment/>
    </xf>
    <xf numFmtId="187" fontId="6" fillId="2" borderId="7" xfId="15" applyNumberFormat="1" applyFont="1" applyFill="1" applyBorder="1" applyAlignment="1">
      <alignment/>
    </xf>
    <xf numFmtId="187" fontId="7" fillId="2" borderId="7" xfId="15" applyNumberFormat="1" applyFont="1" applyFill="1" applyBorder="1" applyAlignment="1">
      <alignment/>
    </xf>
    <xf numFmtId="0" fontId="15" fillId="2" borderId="0" xfId="0" applyFont="1" applyFill="1" applyAlignment="1">
      <alignment/>
    </xf>
    <xf numFmtId="0" fontId="17" fillId="2" borderId="0" xfId="0" applyFont="1" applyFill="1" applyAlignment="1">
      <alignment/>
    </xf>
    <xf numFmtId="187" fontId="6" fillId="2" borderId="8" xfId="15" applyNumberFormat="1" applyFont="1" applyFill="1" applyBorder="1" applyAlignment="1">
      <alignment/>
    </xf>
    <xf numFmtId="187" fontId="7" fillId="2" borderId="8" xfId="15" applyNumberFormat="1" applyFont="1" applyFill="1" applyBorder="1" applyAlignment="1">
      <alignment/>
    </xf>
    <xf numFmtId="171" fontId="6" fillId="2" borderId="0" xfId="15" applyFont="1" applyFill="1" applyAlignment="1">
      <alignment/>
    </xf>
    <xf numFmtId="171" fontId="7" fillId="2" borderId="0" xfId="15" applyFont="1" applyFill="1" applyAlignment="1">
      <alignment/>
    </xf>
    <xf numFmtId="0" fontId="13" fillId="2" borderId="0" xfId="0" applyFont="1" applyFill="1" applyBorder="1" applyAlignment="1">
      <alignment vertical="center"/>
    </xf>
    <xf numFmtId="0" fontId="13" fillId="2" borderId="0" xfId="0" applyFont="1" applyFill="1" applyAlignment="1">
      <alignment/>
    </xf>
    <xf numFmtId="0" fontId="13" fillId="2" borderId="0" xfId="0" applyFont="1" applyFill="1" applyAlignment="1">
      <alignment horizontal="right" wrapText="1"/>
    </xf>
    <xf numFmtId="0" fontId="13" fillId="2" borderId="0" xfId="0" applyFont="1" applyFill="1" applyBorder="1" applyAlignment="1">
      <alignment horizontal="center"/>
    </xf>
    <xf numFmtId="15" fontId="15" fillId="2" borderId="0" xfId="0" applyNumberFormat="1" applyFont="1" applyFill="1" applyAlignment="1" quotePrefix="1">
      <alignment horizontal="right"/>
    </xf>
    <xf numFmtId="0" fontId="15" fillId="2" borderId="0" xfId="0" applyFont="1" applyFill="1" applyBorder="1" applyAlignment="1">
      <alignment horizontal="center"/>
    </xf>
    <xf numFmtId="187" fontId="6" fillId="2" borderId="0" xfId="15" applyNumberFormat="1" applyFont="1" applyFill="1" applyAlignment="1">
      <alignment/>
    </xf>
    <xf numFmtId="187" fontId="6" fillId="2" borderId="0" xfId="15" applyNumberFormat="1" applyFont="1" applyFill="1" applyBorder="1" applyAlignment="1">
      <alignment/>
    </xf>
    <xf numFmtId="9" fontId="7" fillId="2" borderId="0" xfId="21" applyFont="1" applyFill="1" applyBorder="1" applyAlignment="1">
      <alignment/>
    </xf>
    <xf numFmtId="187" fontId="6" fillId="2" borderId="3" xfId="15" applyNumberFormat="1" applyFont="1" applyFill="1" applyBorder="1" applyAlignment="1">
      <alignment/>
    </xf>
    <xf numFmtId="187" fontId="7" fillId="2" borderId="3" xfId="15" applyNumberFormat="1" applyFont="1" applyFill="1" applyBorder="1" applyAlignment="1">
      <alignment/>
    </xf>
    <xf numFmtId="0" fontId="17" fillId="2" borderId="0" xfId="0" applyFont="1" applyFill="1" applyAlignment="1">
      <alignment horizontal="left" indent="1"/>
    </xf>
    <xf numFmtId="187" fontId="6" fillId="2" borderId="9" xfId="15" applyNumberFormat="1" applyFont="1" applyFill="1" applyBorder="1" applyAlignment="1">
      <alignment/>
    </xf>
    <xf numFmtId="187" fontId="7" fillId="2" borderId="10" xfId="15" applyNumberFormat="1" applyFont="1" applyFill="1" applyBorder="1" applyAlignment="1">
      <alignment/>
    </xf>
    <xf numFmtId="187" fontId="6" fillId="2" borderId="11" xfId="15" applyNumberFormat="1" applyFont="1" applyFill="1" applyBorder="1" applyAlignment="1">
      <alignment/>
    </xf>
    <xf numFmtId="187" fontId="7" fillId="2" borderId="12" xfId="15" applyNumberFormat="1" applyFont="1" applyFill="1" applyBorder="1" applyAlignment="1">
      <alignment/>
    </xf>
    <xf numFmtId="0" fontId="7" fillId="2" borderId="0" xfId="0" applyFont="1" applyFill="1" applyBorder="1" applyAlignment="1">
      <alignment wrapText="1"/>
    </xf>
    <xf numFmtId="0" fontId="17" fillId="2" borderId="0" xfId="0" applyFont="1" applyFill="1" applyBorder="1" applyAlignment="1">
      <alignment wrapText="1"/>
    </xf>
    <xf numFmtId="187" fontId="6" fillId="2" borderId="8" xfId="15" applyNumberFormat="1" applyFont="1" applyFill="1" applyBorder="1" applyAlignment="1">
      <alignment/>
    </xf>
    <xf numFmtId="187" fontId="7" fillId="2" borderId="8" xfId="15" applyNumberFormat="1" applyFont="1" applyFill="1" applyBorder="1" applyAlignment="1">
      <alignment/>
    </xf>
    <xf numFmtId="0" fontId="7" fillId="2" borderId="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xf>
    <xf numFmtId="187" fontId="7" fillId="2" borderId="0" xfId="15" applyNumberFormat="1" applyFont="1" applyFill="1" applyBorder="1" applyAlignment="1">
      <alignment horizontal="center"/>
    </xf>
    <xf numFmtId="187" fontId="6" fillId="2" borderId="0" xfId="15" applyNumberFormat="1" applyFont="1" applyFill="1" applyBorder="1" applyAlignment="1">
      <alignment horizontal="center"/>
    </xf>
    <xf numFmtId="186" fontId="7" fillId="2" borderId="0" xfId="0" applyNumberFormat="1" applyFont="1" applyFill="1" applyBorder="1" applyAlignment="1">
      <alignment horizontal="center"/>
    </xf>
    <xf numFmtId="186" fontId="6" fillId="2" borderId="4" xfId="0" applyNumberFormat="1" applyFont="1" applyFill="1" applyBorder="1" applyAlignment="1">
      <alignment horizontal="center"/>
    </xf>
    <xf numFmtId="186" fontId="7" fillId="2" borderId="4" xfId="0" applyNumberFormat="1" applyFont="1" applyFill="1" applyBorder="1" applyAlignment="1">
      <alignment horizontal="center"/>
    </xf>
    <xf numFmtId="0" fontId="7" fillId="2" borderId="0" xfId="0" applyFont="1" applyFill="1" applyBorder="1" applyAlignment="1">
      <alignment horizontal="left" indent="1"/>
    </xf>
    <xf numFmtId="0" fontId="16" fillId="2" borderId="0" xfId="0" applyFont="1" applyFill="1" applyBorder="1" applyAlignment="1">
      <alignment horizontal="justify" vertical="center"/>
    </xf>
    <xf numFmtId="187" fontId="17" fillId="2" borderId="0" xfId="15" applyNumberFormat="1" applyFont="1" applyFill="1" applyAlignment="1">
      <alignment/>
    </xf>
    <xf numFmtId="187" fontId="17" fillId="2" borderId="0" xfId="15" applyNumberFormat="1" applyFont="1" applyFill="1" applyBorder="1" applyAlignment="1">
      <alignment/>
    </xf>
    <xf numFmtId="0" fontId="0" fillId="0" borderId="0" xfId="0" applyAlignment="1">
      <alignment/>
    </xf>
    <xf numFmtId="0" fontId="7" fillId="0" borderId="0" xfId="0" applyFont="1" applyAlignment="1">
      <alignment/>
    </xf>
    <xf numFmtId="15" fontId="21" fillId="2" borderId="0" xfId="0" applyNumberFormat="1" applyFont="1" applyFill="1" applyAlignment="1" quotePrefix="1">
      <alignment horizontal="right"/>
    </xf>
    <xf numFmtId="0" fontId="7" fillId="0" borderId="0" xfId="0" applyFont="1" applyFill="1" applyAlignment="1">
      <alignment/>
    </xf>
    <xf numFmtId="0" fontId="6" fillId="0" borderId="0" xfId="0" applyFont="1" applyFill="1" applyBorder="1" applyAlignment="1">
      <alignment/>
    </xf>
    <xf numFmtId="187" fontId="6" fillId="0" borderId="0" xfId="15" applyNumberFormat="1" applyFont="1" applyFill="1" applyBorder="1" applyAlignment="1">
      <alignment/>
    </xf>
    <xf numFmtId="0" fontId="7" fillId="0" borderId="0" xfId="0" applyFont="1" applyFill="1" applyBorder="1" applyAlignment="1">
      <alignment/>
    </xf>
    <xf numFmtId="187" fontId="7" fillId="2" borderId="3" xfId="15" applyNumberFormat="1" applyFont="1" applyFill="1" applyBorder="1" applyAlignment="1" quotePrefix="1">
      <alignment horizontal="right"/>
    </xf>
    <xf numFmtId="0" fontId="6" fillId="2" borderId="0" xfId="0" applyFont="1" applyFill="1" applyAlignment="1">
      <alignment horizontal="right"/>
    </xf>
    <xf numFmtId="14" fontId="15" fillId="2" borderId="0" xfId="0" applyNumberFormat="1" applyFont="1" applyFill="1" applyBorder="1" applyAlignment="1" quotePrefix="1">
      <alignment horizontal="right"/>
    </xf>
    <xf numFmtId="186" fontId="6" fillId="2" borderId="4" xfId="15" applyNumberFormat="1" applyFont="1" applyFill="1" applyBorder="1" applyAlignment="1">
      <alignment/>
    </xf>
    <xf numFmtId="187" fontId="12" fillId="2" borderId="0" xfId="15" applyNumberFormat="1" applyFont="1" applyFill="1" applyBorder="1" applyAlignment="1">
      <alignment/>
    </xf>
    <xf numFmtId="187" fontId="12" fillId="2" borderId="0" xfId="15" applyNumberFormat="1" applyFont="1" applyFill="1" applyBorder="1" applyAlignment="1">
      <alignment horizontal="left"/>
    </xf>
    <xf numFmtId="187" fontId="12" fillId="2" borderId="2" xfId="15" applyNumberFormat="1" applyFont="1" applyFill="1" applyBorder="1" applyAlignment="1">
      <alignment/>
    </xf>
    <xf numFmtId="0" fontId="15" fillId="2" borderId="0" xfId="0" applyFont="1" applyFill="1" applyBorder="1" applyAlignment="1" quotePrefix="1">
      <alignment horizontal="right" vertical="top" wrapText="1"/>
    </xf>
    <xf numFmtId="0" fontId="15" fillId="2" borderId="0" xfId="0" applyFont="1" applyFill="1" applyBorder="1" applyAlignment="1">
      <alignment horizontal="right" vertical="top" wrapText="1"/>
    </xf>
    <xf numFmtId="187" fontId="7" fillId="0" borderId="4" xfId="15" applyNumberFormat="1" applyFont="1" applyFill="1" applyBorder="1" applyAlignment="1">
      <alignment/>
    </xf>
    <xf numFmtId="14" fontId="15" fillId="2" borderId="0" xfId="15" applyNumberFormat="1" applyFont="1" applyFill="1" applyAlignment="1" quotePrefix="1">
      <alignment horizontal="right"/>
    </xf>
    <xf numFmtId="187" fontId="15" fillId="2" borderId="0" xfId="15" applyNumberFormat="1" applyFont="1" applyFill="1" applyAlignment="1">
      <alignment horizontal="right"/>
    </xf>
    <xf numFmtId="212" fontId="7" fillId="2" borderId="0" xfId="21" applyNumberFormat="1" applyFont="1" applyFill="1" applyAlignment="1">
      <alignment/>
    </xf>
    <xf numFmtId="187" fontId="6" fillId="2" borderId="0" xfId="15" applyNumberFormat="1" applyFont="1" applyFill="1" applyBorder="1" applyAlignment="1">
      <alignment horizontal="justify" vertical="center"/>
    </xf>
    <xf numFmtId="0" fontId="9" fillId="2" borderId="0" xfId="0" applyFont="1" applyFill="1" applyBorder="1" applyAlignment="1">
      <alignment horizontal="justify" vertical="center"/>
    </xf>
    <xf numFmtId="0" fontId="7" fillId="2" borderId="0" xfId="0" applyFont="1" applyFill="1" applyBorder="1" applyAlignment="1">
      <alignment horizontal="justify" vertical="center"/>
    </xf>
    <xf numFmtId="187" fontId="7" fillId="2" borderId="0" xfId="15" applyNumberFormat="1" applyFont="1" applyFill="1" applyBorder="1" applyAlignment="1">
      <alignment horizontal="justify" vertical="center"/>
    </xf>
    <xf numFmtId="187" fontId="7" fillId="2" borderId="1" xfId="15" applyNumberFormat="1" applyFont="1" applyFill="1" applyBorder="1" applyAlignment="1">
      <alignment horizontal="justify" vertical="center"/>
    </xf>
    <xf numFmtId="187" fontId="6" fillId="2" borderId="1" xfId="15" applyNumberFormat="1" applyFont="1" applyFill="1" applyBorder="1" applyAlignment="1">
      <alignment horizontal="justify" vertical="center"/>
    </xf>
    <xf numFmtId="0" fontId="15" fillId="2" borderId="0" xfId="0" applyFont="1" applyFill="1" applyAlignment="1">
      <alignment horizontal="center"/>
    </xf>
    <xf numFmtId="187" fontId="20" fillId="3" borderId="0" xfId="15" applyNumberFormat="1" applyFont="1" applyFill="1" applyAlignment="1">
      <alignment horizontal="center"/>
    </xf>
    <xf numFmtId="0" fontId="13" fillId="2" borderId="0" xfId="0" applyFont="1" applyFill="1" applyAlignment="1">
      <alignment horizontal="center"/>
    </xf>
    <xf numFmtId="0" fontId="13" fillId="2" borderId="0" xfId="0" applyFont="1" applyFill="1" applyBorder="1" applyAlignment="1">
      <alignment horizontal="justify" vertical="center"/>
    </xf>
    <xf numFmtId="0" fontId="20" fillId="3" borderId="0" xfId="0" applyFont="1" applyFill="1" applyAlignment="1">
      <alignment horizontal="center"/>
    </xf>
    <xf numFmtId="0" fontId="13" fillId="2" borderId="0" xfId="0" applyFont="1" applyFill="1" applyBorder="1" applyAlignment="1">
      <alignment horizontal="right" wrapText="1"/>
    </xf>
    <xf numFmtId="0" fontId="13" fillId="2" borderId="0" xfId="0" applyFont="1" applyFill="1" applyBorder="1" applyAlignment="1">
      <alignment horizontal="center" wrapText="1"/>
    </xf>
    <xf numFmtId="187" fontId="15" fillId="2" borderId="0" xfId="15" applyNumberFormat="1" applyFont="1" applyFill="1" applyAlignment="1">
      <alignment horizontal="center"/>
    </xf>
    <xf numFmtId="187" fontId="6" fillId="2" borderId="0" xfId="15" applyNumberFormat="1" applyFont="1" applyFill="1" applyAlignment="1">
      <alignment horizontal="center"/>
    </xf>
    <xf numFmtId="0" fontId="7" fillId="2" borderId="0" xfId="0" applyFont="1" applyFill="1" applyAlignment="1">
      <alignment horizontal="justify"/>
    </xf>
    <xf numFmtId="0" fontId="7" fillId="2" borderId="0" xfId="0" applyNumberFormat="1" applyFont="1" applyFill="1" applyAlignment="1">
      <alignment horizontal="justify"/>
    </xf>
    <xf numFmtId="0" fontId="15" fillId="2" borderId="0" xfId="0" applyFont="1" applyFill="1" applyBorder="1" applyAlignment="1">
      <alignment horizontal="right"/>
    </xf>
    <xf numFmtId="0" fontId="7" fillId="0" borderId="0" xfId="0" applyNumberFormat="1" applyFont="1" applyFill="1" applyAlignment="1">
      <alignment horizontal="justify"/>
    </xf>
    <xf numFmtId="0" fontId="15" fillId="2" borderId="0" xfId="0" applyFont="1" applyFill="1" applyBorder="1" applyAlignment="1">
      <alignment horizontal="center" vertical="top" wrapText="1"/>
    </xf>
    <xf numFmtId="0" fontId="7" fillId="0" borderId="0" xfId="0" applyFont="1" applyFill="1" applyAlignment="1">
      <alignment horizontal="justify"/>
    </xf>
    <xf numFmtId="187" fontId="19" fillId="3" borderId="0" xfId="15" applyNumberFormat="1" applyFont="1" applyFill="1" applyAlignment="1">
      <alignment horizontal="center"/>
    </xf>
    <xf numFmtId="0" fontId="7" fillId="2" borderId="0" xfId="0" applyFont="1" applyFill="1" applyAlignment="1">
      <alignment horizontal="justify" vertical="top"/>
    </xf>
    <xf numFmtId="0" fontId="7" fillId="2" borderId="0" xfId="0" applyNumberFormat="1" applyFont="1" applyFill="1" applyAlignment="1">
      <alignment horizontal="justify" vertical="top" wrapText="1"/>
    </xf>
    <xf numFmtId="0" fontId="7" fillId="0" borderId="0" xfId="0" applyFont="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381000</xdr:colOff>
      <xdr:row>2</xdr:row>
      <xdr:rowOff>0</xdr:rowOff>
    </xdr:from>
    <xdr:ext cx="76200" cy="200025"/>
    <xdr:sp>
      <xdr:nvSpPr>
        <xdr:cNvPr id="1" name="TextBox 3"/>
        <xdr:cNvSpPr txBox="1">
          <a:spLocks noChangeArrowheads="1"/>
        </xdr:cNvSpPr>
      </xdr:nvSpPr>
      <xdr:spPr>
        <a:xfrm>
          <a:off x="1619250" y="40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151</xdr:row>
      <xdr:rowOff>0</xdr:rowOff>
    </xdr:from>
    <xdr:to>
      <xdr:col>10</xdr:col>
      <xdr:colOff>0</xdr:colOff>
      <xdr:row>151</xdr:row>
      <xdr:rowOff>0</xdr:rowOff>
    </xdr:to>
    <xdr:sp>
      <xdr:nvSpPr>
        <xdr:cNvPr id="2" name="TextBox 7"/>
        <xdr:cNvSpPr txBox="1">
          <a:spLocks noChangeArrowheads="1"/>
        </xdr:cNvSpPr>
      </xdr:nvSpPr>
      <xdr:spPr>
        <a:xfrm>
          <a:off x="1247775" y="29889450"/>
          <a:ext cx="59245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151</xdr:row>
      <xdr:rowOff>0</xdr:rowOff>
    </xdr:from>
    <xdr:to>
      <xdr:col>9</xdr:col>
      <xdr:colOff>838200</xdr:colOff>
      <xdr:row>151</xdr:row>
      <xdr:rowOff>0</xdr:rowOff>
    </xdr:to>
    <xdr:sp>
      <xdr:nvSpPr>
        <xdr:cNvPr id="3" name="TextBox 8"/>
        <xdr:cNvSpPr txBox="1">
          <a:spLocks noChangeArrowheads="1"/>
        </xdr:cNvSpPr>
      </xdr:nvSpPr>
      <xdr:spPr>
        <a:xfrm>
          <a:off x="1247775" y="29889450"/>
          <a:ext cx="59150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154</xdr:row>
      <xdr:rowOff>0</xdr:rowOff>
    </xdr:from>
    <xdr:to>
      <xdr:col>9</xdr:col>
      <xdr:colOff>828675</xdr:colOff>
      <xdr:row>154</xdr:row>
      <xdr:rowOff>0</xdr:rowOff>
    </xdr:to>
    <xdr:sp>
      <xdr:nvSpPr>
        <xdr:cNvPr id="4" name="TextBox 10"/>
        <xdr:cNvSpPr txBox="1">
          <a:spLocks noChangeArrowheads="1"/>
        </xdr:cNvSpPr>
      </xdr:nvSpPr>
      <xdr:spPr>
        <a:xfrm>
          <a:off x="933450" y="30489525"/>
          <a:ext cx="62198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184</xdr:row>
      <xdr:rowOff>0</xdr:rowOff>
    </xdr:from>
    <xdr:to>
      <xdr:col>10</xdr:col>
      <xdr:colOff>0</xdr:colOff>
      <xdr:row>184</xdr:row>
      <xdr:rowOff>0</xdr:rowOff>
    </xdr:to>
    <xdr:sp>
      <xdr:nvSpPr>
        <xdr:cNvPr id="5" name="TextBox 11"/>
        <xdr:cNvSpPr txBox="1">
          <a:spLocks noChangeArrowheads="1"/>
        </xdr:cNvSpPr>
      </xdr:nvSpPr>
      <xdr:spPr>
        <a:xfrm>
          <a:off x="933450" y="36204525"/>
          <a:ext cx="6238875"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184</xdr:row>
      <xdr:rowOff>0</xdr:rowOff>
    </xdr:from>
    <xdr:to>
      <xdr:col>10</xdr:col>
      <xdr:colOff>0</xdr:colOff>
      <xdr:row>184</xdr:row>
      <xdr:rowOff>0</xdr:rowOff>
    </xdr:to>
    <xdr:sp>
      <xdr:nvSpPr>
        <xdr:cNvPr id="6" name="TextBox 12"/>
        <xdr:cNvSpPr txBox="1">
          <a:spLocks noChangeArrowheads="1"/>
        </xdr:cNvSpPr>
      </xdr:nvSpPr>
      <xdr:spPr>
        <a:xfrm>
          <a:off x="933450" y="36204525"/>
          <a:ext cx="6238875"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184</xdr:row>
      <xdr:rowOff>0</xdr:rowOff>
    </xdr:from>
    <xdr:to>
      <xdr:col>9</xdr:col>
      <xdr:colOff>838200</xdr:colOff>
      <xdr:row>184</xdr:row>
      <xdr:rowOff>0</xdr:rowOff>
    </xdr:to>
    <xdr:sp>
      <xdr:nvSpPr>
        <xdr:cNvPr id="7" name="TextBox 13"/>
        <xdr:cNvSpPr txBox="1">
          <a:spLocks noChangeArrowheads="1"/>
        </xdr:cNvSpPr>
      </xdr:nvSpPr>
      <xdr:spPr>
        <a:xfrm>
          <a:off x="933450" y="36204525"/>
          <a:ext cx="622935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188</xdr:row>
      <xdr:rowOff>0</xdr:rowOff>
    </xdr:from>
    <xdr:to>
      <xdr:col>10</xdr:col>
      <xdr:colOff>0</xdr:colOff>
      <xdr:row>188</xdr:row>
      <xdr:rowOff>0</xdr:rowOff>
    </xdr:to>
    <xdr:sp>
      <xdr:nvSpPr>
        <xdr:cNvPr id="8" name="TextBox 14"/>
        <xdr:cNvSpPr txBox="1">
          <a:spLocks noChangeArrowheads="1"/>
        </xdr:cNvSpPr>
      </xdr:nvSpPr>
      <xdr:spPr>
        <a:xfrm>
          <a:off x="933450" y="37004625"/>
          <a:ext cx="6238875"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151</xdr:row>
      <xdr:rowOff>0</xdr:rowOff>
    </xdr:from>
    <xdr:to>
      <xdr:col>9</xdr:col>
      <xdr:colOff>809625</xdr:colOff>
      <xdr:row>151</xdr:row>
      <xdr:rowOff>0</xdr:rowOff>
    </xdr:to>
    <xdr:sp>
      <xdr:nvSpPr>
        <xdr:cNvPr id="9" name="TextBox 17"/>
        <xdr:cNvSpPr txBox="1">
          <a:spLocks noChangeArrowheads="1"/>
        </xdr:cNvSpPr>
      </xdr:nvSpPr>
      <xdr:spPr>
        <a:xfrm>
          <a:off x="1162050" y="29889450"/>
          <a:ext cx="5972175"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38</xdr:row>
      <xdr:rowOff>66675</xdr:rowOff>
    </xdr:from>
    <xdr:ext cx="76200" cy="200025"/>
    <xdr:sp>
      <xdr:nvSpPr>
        <xdr:cNvPr id="10" name="TextBox 20"/>
        <xdr:cNvSpPr txBox="1">
          <a:spLocks noChangeArrowheads="1"/>
        </xdr:cNvSpPr>
      </xdr:nvSpPr>
      <xdr:spPr>
        <a:xfrm>
          <a:off x="1857375" y="7458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381000</xdr:colOff>
      <xdr:row>2</xdr:row>
      <xdr:rowOff>0</xdr:rowOff>
    </xdr:from>
    <xdr:ext cx="76200" cy="200025"/>
    <xdr:sp>
      <xdr:nvSpPr>
        <xdr:cNvPr id="11" name="TextBox 37"/>
        <xdr:cNvSpPr txBox="1">
          <a:spLocks noChangeArrowheads="1"/>
        </xdr:cNvSpPr>
      </xdr:nvSpPr>
      <xdr:spPr>
        <a:xfrm>
          <a:off x="1619250" y="40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153</xdr:row>
      <xdr:rowOff>0</xdr:rowOff>
    </xdr:from>
    <xdr:to>
      <xdr:col>10</xdr:col>
      <xdr:colOff>0</xdr:colOff>
      <xdr:row>153</xdr:row>
      <xdr:rowOff>0</xdr:rowOff>
    </xdr:to>
    <xdr:sp>
      <xdr:nvSpPr>
        <xdr:cNvPr id="12" name="TextBox 38"/>
        <xdr:cNvSpPr txBox="1">
          <a:spLocks noChangeArrowheads="1"/>
        </xdr:cNvSpPr>
      </xdr:nvSpPr>
      <xdr:spPr>
        <a:xfrm>
          <a:off x="1247775" y="30289500"/>
          <a:ext cx="59245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153</xdr:row>
      <xdr:rowOff>0</xdr:rowOff>
    </xdr:from>
    <xdr:to>
      <xdr:col>9</xdr:col>
      <xdr:colOff>838200</xdr:colOff>
      <xdr:row>153</xdr:row>
      <xdr:rowOff>0</xdr:rowOff>
    </xdr:to>
    <xdr:sp>
      <xdr:nvSpPr>
        <xdr:cNvPr id="13" name="TextBox 39"/>
        <xdr:cNvSpPr txBox="1">
          <a:spLocks noChangeArrowheads="1"/>
        </xdr:cNvSpPr>
      </xdr:nvSpPr>
      <xdr:spPr>
        <a:xfrm>
          <a:off x="1247775" y="30289500"/>
          <a:ext cx="59150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163</xdr:row>
      <xdr:rowOff>0</xdr:rowOff>
    </xdr:from>
    <xdr:to>
      <xdr:col>9</xdr:col>
      <xdr:colOff>828675</xdr:colOff>
      <xdr:row>163</xdr:row>
      <xdr:rowOff>0</xdr:rowOff>
    </xdr:to>
    <xdr:sp>
      <xdr:nvSpPr>
        <xdr:cNvPr id="14" name="TextBox 40"/>
        <xdr:cNvSpPr txBox="1">
          <a:spLocks noChangeArrowheads="1"/>
        </xdr:cNvSpPr>
      </xdr:nvSpPr>
      <xdr:spPr>
        <a:xfrm>
          <a:off x="933450" y="32108775"/>
          <a:ext cx="62198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187</xdr:row>
      <xdr:rowOff>0</xdr:rowOff>
    </xdr:from>
    <xdr:to>
      <xdr:col>10</xdr:col>
      <xdr:colOff>0</xdr:colOff>
      <xdr:row>187</xdr:row>
      <xdr:rowOff>0</xdr:rowOff>
    </xdr:to>
    <xdr:sp>
      <xdr:nvSpPr>
        <xdr:cNvPr id="15" name="TextBox 41"/>
        <xdr:cNvSpPr txBox="1">
          <a:spLocks noChangeArrowheads="1"/>
        </xdr:cNvSpPr>
      </xdr:nvSpPr>
      <xdr:spPr>
        <a:xfrm>
          <a:off x="933450" y="36804600"/>
          <a:ext cx="6238875"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187</xdr:row>
      <xdr:rowOff>0</xdr:rowOff>
    </xdr:from>
    <xdr:to>
      <xdr:col>10</xdr:col>
      <xdr:colOff>0</xdr:colOff>
      <xdr:row>187</xdr:row>
      <xdr:rowOff>0</xdr:rowOff>
    </xdr:to>
    <xdr:sp>
      <xdr:nvSpPr>
        <xdr:cNvPr id="16" name="TextBox 42"/>
        <xdr:cNvSpPr txBox="1">
          <a:spLocks noChangeArrowheads="1"/>
        </xdr:cNvSpPr>
      </xdr:nvSpPr>
      <xdr:spPr>
        <a:xfrm>
          <a:off x="933450" y="36804600"/>
          <a:ext cx="6238875"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187</xdr:row>
      <xdr:rowOff>0</xdr:rowOff>
    </xdr:from>
    <xdr:to>
      <xdr:col>9</xdr:col>
      <xdr:colOff>838200</xdr:colOff>
      <xdr:row>187</xdr:row>
      <xdr:rowOff>0</xdr:rowOff>
    </xdr:to>
    <xdr:sp>
      <xdr:nvSpPr>
        <xdr:cNvPr id="17" name="TextBox 43"/>
        <xdr:cNvSpPr txBox="1">
          <a:spLocks noChangeArrowheads="1"/>
        </xdr:cNvSpPr>
      </xdr:nvSpPr>
      <xdr:spPr>
        <a:xfrm>
          <a:off x="933450" y="36804600"/>
          <a:ext cx="622935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188</xdr:row>
      <xdr:rowOff>0</xdr:rowOff>
    </xdr:from>
    <xdr:to>
      <xdr:col>10</xdr:col>
      <xdr:colOff>0</xdr:colOff>
      <xdr:row>188</xdr:row>
      <xdr:rowOff>0</xdr:rowOff>
    </xdr:to>
    <xdr:sp>
      <xdr:nvSpPr>
        <xdr:cNvPr id="18" name="TextBox 44"/>
        <xdr:cNvSpPr txBox="1">
          <a:spLocks noChangeArrowheads="1"/>
        </xdr:cNvSpPr>
      </xdr:nvSpPr>
      <xdr:spPr>
        <a:xfrm>
          <a:off x="933450" y="37004625"/>
          <a:ext cx="6238875"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153</xdr:row>
      <xdr:rowOff>0</xdr:rowOff>
    </xdr:from>
    <xdr:to>
      <xdr:col>9</xdr:col>
      <xdr:colOff>809625</xdr:colOff>
      <xdr:row>153</xdr:row>
      <xdr:rowOff>0</xdr:rowOff>
    </xdr:to>
    <xdr:sp>
      <xdr:nvSpPr>
        <xdr:cNvPr id="19" name="TextBox 45"/>
        <xdr:cNvSpPr txBox="1">
          <a:spLocks noChangeArrowheads="1"/>
        </xdr:cNvSpPr>
      </xdr:nvSpPr>
      <xdr:spPr>
        <a:xfrm>
          <a:off x="1162050" y="30289500"/>
          <a:ext cx="5972175"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38</xdr:row>
      <xdr:rowOff>0</xdr:rowOff>
    </xdr:from>
    <xdr:ext cx="76200" cy="200025"/>
    <xdr:sp>
      <xdr:nvSpPr>
        <xdr:cNvPr id="20" name="TextBox 46"/>
        <xdr:cNvSpPr txBox="1">
          <a:spLocks noChangeArrowheads="1"/>
        </xdr:cNvSpPr>
      </xdr:nvSpPr>
      <xdr:spPr>
        <a:xfrm>
          <a:off x="1857375" y="7391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619125</xdr:colOff>
      <xdr:row>36</xdr:row>
      <xdr:rowOff>66675</xdr:rowOff>
    </xdr:from>
    <xdr:ext cx="76200" cy="200025"/>
    <xdr:sp>
      <xdr:nvSpPr>
        <xdr:cNvPr id="21" name="TextBox 48"/>
        <xdr:cNvSpPr txBox="1">
          <a:spLocks noChangeArrowheads="1"/>
        </xdr:cNvSpPr>
      </xdr:nvSpPr>
      <xdr:spPr>
        <a:xfrm>
          <a:off x="1857375" y="7058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159</xdr:row>
      <xdr:rowOff>0</xdr:rowOff>
    </xdr:from>
    <xdr:to>
      <xdr:col>9</xdr:col>
      <xdr:colOff>828675</xdr:colOff>
      <xdr:row>159</xdr:row>
      <xdr:rowOff>0</xdr:rowOff>
    </xdr:to>
    <xdr:sp>
      <xdr:nvSpPr>
        <xdr:cNvPr id="22" name="TextBox 49"/>
        <xdr:cNvSpPr txBox="1">
          <a:spLocks noChangeArrowheads="1"/>
        </xdr:cNvSpPr>
      </xdr:nvSpPr>
      <xdr:spPr>
        <a:xfrm>
          <a:off x="933450" y="31413450"/>
          <a:ext cx="62198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185</xdr:row>
      <xdr:rowOff>0</xdr:rowOff>
    </xdr:from>
    <xdr:to>
      <xdr:col>10</xdr:col>
      <xdr:colOff>0</xdr:colOff>
      <xdr:row>185</xdr:row>
      <xdr:rowOff>0</xdr:rowOff>
    </xdr:to>
    <xdr:sp>
      <xdr:nvSpPr>
        <xdr:cNvPr id="23" name="TextBox 50"/>
        <xdr:cNvSpPr txBox="1">
          <a:spLocks noChangeArrowheads="1"/>
        </xdr:cNvSpPr>
      </xdr:nvSpPr>
      <xdr:spPr>
        <a:xfrm>
          <a:off x="933450" y="36404550"/>
          <a:ext cx="6238875"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185</xdr:row>
      <xdr:rowOff>0</xdr:rowOff>
    </xdr:from>
    <xdr:to>
      <xdr:col>10</xdr:col>
      <xdr:colOff>0</xdr:colOff>
      <xdr:row>185</xdr:row>
      <xdr:rowOff>0</xdr:rowOff>
    </xdr:to>
    <xdr:sp>
      <xdr:nvSpPr>
        <xdr:cNvPr id="24" name="TextBox 51"/>
        <xdr:cNvSpPr txBox="1">
          <a:spLocks noChangeArrowheads="1"/>
        </xdr:cNvSpPr>
      </xdr:nvSpPr>
      <xdr:spPr>
        <a:xfrm>
          <a:off x="933450" y="36404550"/>
          <a:ext cx="6238875"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185</xdr:row>
      <xdr:rowOff>0</xdr:rowOff>
    </xdr:from>
    <xdr:to>
      <xdr:col>9</xdr:col>
      <xdr:colOff>838200</xdr:colOff>
      <xdr:row>185</xdr:row>
      <xdr:rowOff>0</xdr:rowOff>
    </xdr:to>
    <xdr:sp>
      <xdr:nvSpPr>
        <xdr:cNvPr id="25" name="TextBox 52"/>
        <xdr:cNvSpPr txBox="1">
          <a:spLocks noChangeArrowheads="1"/>
        </xdr:cNvSpPr>
      </xdr:nvSpPr>
      <xdr:spPr>
        <a:xfrm>
          <a:off x="933450" y="36404550"/>
          <a:ext cx="622935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IC-Sept04%20BMSB(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Stmt"/>
      <sheetName val="BSheet"/>
      <sheetName val="EquityStmt"/>
      <sheetName val="Cashflow"/>
      <sheetName val="Notes"/>
    </sheetNames>
    <sheetDataSet>
      <sheetData sheetId="1">
        <row r="24">
          <cell r="D24">
            <v>128086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2"/>
  <sheetViews>
    <sheetView tabSelected="1" view="pageBreakPreview" zoomScaleSheetLayoutView="100" workbookViewId="0" topLeftCell="A1">
      <selection activeCell="A1" sqref="A1"/>
    </sheetView>
  </sheetViews>
  <sheetFormatPr defaultColWidth="9.140625" defaultRowHeight="12.75"/>
  <cols>
    <col min="1" max="1" width="9.140625" style="2" customWidth="1"/>
    <col min="2" max="2" width="40.7109375" style="2" customWidth="1"/>
    <col min="3" max="3" width="4.7109375" style="2" customWidth="1"/>
    <col min="4" max="4" width="12.7109375" style="2" customWidth="1"/>
    <col min="5" max="5" width="13.28125" style="2" customWidth="1"/>
    <col min="6" max="6" width="1.7109375" style="2" customWidth="1"/>
    <col min="7" max="8" width="12.7109375" style="2" customWidth="1"/>
    <col min="9" max="9" width="12.28125" style="2" bestFit="1" customWidth="1"/>
    <col min="10" max="16384" width="9.140625" style="2" customWidth="1"/>
  </cols>
  <sheetData>
    <row r="1" spans="2:8" ht="15.75">
      <c r="B1" s="1" t="s">
        <v>201</v>
      </c>
      <c r="C1" s="1"/>
      <c r="D1" s="1"/>
      <c r="E1" s="1"/>
      <c r="F1" s="1"/>
      <c r="G1" s="1"/>
      <c r="H1" s="1"/>
    </row>
    <row r="2" spans="2:8" ht="16.5">
      <c r="B2" s="93" t="s">
        <v>200</v>
      </c>
      <c r="C2" s="1"/>
      <c r="D2" s="1"/>
      <c r="E2" s="1"/>
      <c r="F2" s="1"/>
      <c r="G2" s="1"/>
      <c r="H2" s="1"/>
    </row>
    <row r="3" spans="2:8" ht="15.75">
      <c r="B3" s="1" t="s">
        <v>216</v>
      </c>
      <c r="C3" s="1"/>
      <c r="D3" s="1"/>
      <c r="E3" s="1"/>
      <c r="F3" s="1"/>
      <c r="G3" s="1"/>
      <c r="H3" s="1"/>
    </row>
    <row r="4" spans="2:8" ht="15.75">
      <c r="B4" s="1"/>
      <c r="C4" s="1"/>
      <c r="D4" s="1"/>
      <c r="E4" s="1"/>
      <c r="F4" s="1"/>
      <c r="G4" s="1"/>
      <c r="H4" s="1"/>
    </row>
    <row r="5" spans="2:8" ht="15.75">
      <c r="B5" s="157" t="s">
        <v>215</v>
      </c>
      <c r="C5" s="157"/>
      <c r="D5" s="157"/>
      <c r="E5" s="157"/>
      <c r="F5" s="157"/>
      <c r="G5" s="157"/>
      <c r="H5" s="157"/>
    </row>
    <row r="6" spans="2:8" ht="15.75">
      <c r="B6" s="1"/>
      <c r="C6" s="1"/>
      <c r="D6" s="1"/>
      <c r="E6" s="1"/>
      <c r="F6" s="1"/>
      <c r="G6" s="1"/>
      <c r="H6" s="1"/>
    </row>
    <row r="7" spans="2:8" ht="15.75">
      <c r="B7" s="3"/>
      <c r="C7" s="3"/>
      <c r="D7" s="158" t="s">
        <v>19</v>
      </c>
      <c r="E7" s="158"/>
      <c r="F7" s="79"/>
      <c r="G7" s="158" t="s">
        <v>64</v>
      </c>
      <c r="H7" s="158"/>
    </row>
    <row r="8" spans="3:8" ht="39.75" customHeight="1">
      <c r="C8" s="99" t="s">
        <v>81</v>
      </c>
      <c r="D8" s="100" t="s">
        <v>217</v>
      </c>
      <c r="E8" s="100" t="s">
        <v>218</v>
      </c>
      <c r="F8" s="101"/>
      <c r="G8" s="100" t="s">
        <v>217</v>
      </c>
      <c r="H8" s="100" t="s">
        <v>218</v>
      </c>
    </row>
    <row r="9" spans="4:8" ht="15.75">
      <c r="D9" s="132" t="s">
        <v>209</v>
      </c>
      <c r="E9" s="132" t="s">
        <v>208</v>
      </c>
      <c r="F9" s="101"/>
      <c r="G9" s="132" t="s">
        <v>209</v>
      </c>
      <c r="H9" s="132" t="s">
        <v>208</v>
      </c>
    </row>
    <row r="10" spans="4:8" ht="15.75">
      <c r="D10" s="83" t="s">
        <v>0</v>
      </c>
      <c r="E10" s="83" t="s">
        <v>0</v>
      </c>
      <c r="F10" s="101"/>
      <c r="G10" s="83" t="s">
        <v>0</v>
      </c>
      <c r="H10" s="83" t="s">
        <v>0</v>
      </c>
    </row>
    <row r="11" spans="4:8" ht="15.75">
      <c r="D11" s="73"/>
      <c r="E11" s="73"/>
      <c r="F11" s="73"/>
      <c r="G11" s="73"/>
      <c r="H11" s="73"/>
    </row>
    <row r="12" spans="2:8" ht="16.5">
      <c r="B12" s="2" t="s">
        <v>32</v>
      </c>
      <c r="C12" s="81"/>
      <c r="D12" s="104">
        <v>58759</v>
      </c>
      <c r="E12" s="25">
        <v>64534</v>
      </c>
      <c r="F12" s="25"/>
      <c r="G12" s="104">
        <v>173943</v>
      </c>
      <c r="H12" s="25">
        <v>115845</v>
      </c>
    </row>
    <row r="13" spans="2:8" ht="16.5">
      <c r="B13" s="2" t="s">
        <v>75</v>
      </c>
      <c r="C13" s="81"/>
      <c r="D13" s="104">
        <v>-36252</v>
      </c>
      <c r="E13" s="26">
        <v>-37412</v>
      </c>
      <c r="F13" s="26"/>
      <c r="G13" s="105">
        <v>-111587</v>
      </c>
      <c r="H13" s="26">
        <v>-62578</v>
      </c>
    </row>
    <row r="14" spans="3:8" ht="16.5">
      <c r="C14" s="81"/>
      <c r="D14" s="105"/>
      <c r="E14" s="26"/>
      <c r="F14" s="26"/>
      <c r="G14" s="106"/>
      <c r="H14" s="106"/>
    </row>
    <row r="15" spans="2:9" ht="16.5">
      <c r="B15" s="2" t="s">
        <v>138</v>
      </c>
      <c r="C15" s="81"/>
      <c r="D15" s="107">
        <f>SUM(D12:D13)</f>
        <v>22507</v>
      </c>
      <c r="E15" s="108">
        <f>SUM(E12:E13)</f>
        <v>27122</v>
      </c>
      <c r="F15" s="26"/>
      <c r="G15" s="107">
        <f>SUM(G12:G13)</f>
        <v>62356</v>
      </c>
      <c r="H15" s="108">
        <f>SUM(H12:H13)</f>
        <v>53267</v>
      </c>
      <c r="I15" s="28"/>
    </row>
    <row r="16" spans="2:9" ht="16.5">
      <c r="B16" s="2" t="s">
        <v>56</v>
      </c>
      <c r="C16" s="81"/>
      <c r="D16" s="104">
        <v>17421</v>
      </c>
      <c r="E16" s="26">
        <v>3811</v>
      </c>
      <c r="F16" s="26"/>
      <c r="G16" s="105">
        <v>27689</v>
      </c>
      <c r="H16" s="26">
        <v>19789</v>
      </c>
      <c r="I16" s="28"/>
    </row>
    <row r="17" spans="2:9" ht="16.5">
      <c r="B17" s="2" t="s">
        <v>245</v>
      </c>
      <c r="C17" s="81"/>
      <c r="D17" s="104">
        <v>-28009</v>
      </c>
      <c r="E17" s="26">
        <v>-17354</v>
      </c>
      <c r="F17" s="26"/>
      <c r="G17" s="105">
        <v>-49118</v>
      </c>
      <c r="H17" s="26">
        <v>-33596</v>
      </c>
      <c r="I17" s="28"/>
    </row>
    <row r="18" spans="3:9" ht="16.5">
      <c r="C18" s="81"/>
      <c r="D18" s="105"/>
      <c r="E18" s="26"/>
      <c r="F18" s="26"/>
      <c r="G18" s="105"/>
      <c r="H18" s="26"/>
      <c r="I18" s="28"/>
    </row>
    <row r="19" spans="2:9" ht="16.5">
      <c r="B19" s="2" t="s">
        <v>148</v>
      </c>
      <c r="C19" s="81" t="s">
        <v>207</v>
      </c>
      <c r="D19" s="107">
        <f>SUM(D15:D17)</f>
        <v>11919</v>
      </c>
      <c r="E19" s="108">
        <f>SUM(E15:E17)</f>
        <v>13579</v>
      </c>
      <c r="F19" s="26"/>
      <c r="G19" s="107">
        <f>SUM(G15:G17)</f>
        <v>40927</v>
      </c>
      <c r="H19" s="108">
        <f>SUM(H15:H17)</f>
        <v>39460</v>
      </c>
      <c r="I19" s="28"/>
    </row>
    <row r="20" spans="2:8" ht="16.5">
      <c r="B20" s="2" t="s">
        <v>40</v>
      </c>
      <c r="C20" s="81"/>
      <c r="D20" s="104">
        <v>-390</v>
      </c>
      <c r="E20" s="25">
        <v>-786</v>
      </c>
      <c r="F20" s="25"/>
      <c r="G20" s="104">
        <v>-1383</v>
      </c>
      <c r="H20" s="25">
        <v>-2559</v>
      </c>
    </row>
    <row r="21" spans="2:8" ht="16.5">
      <c r="B21" s="2" t="s">
        <v>38</v>
      </c>
      <c r="C21" s="81"/>
      <c r="D21" s="104">
        <v>792</v>
      </c>
      <c r="E21" s="26">
        <v>329</v>
      </c>
      <c r="F21" s="26"/>
      <c r="G21" s="105">
        <v>1495</v>
      </c>
      <c r="H21" s="26">
        <v>1336</v>
      </c>
    </row>
    <row r="22" spans="3:8" ht="16.5">
      <c r="C22" s="81"/>
      <c r="D22" s="105"/>
      <c r="E22" s="26"/>
      <c r="F22" s="26"/>
      <c r="G22" s="105"/>
      <c r="H22" s="26"/>
    </row>
    <row r="23" spans="2:10" ht="16.5">
      <c r="B23" s="2" t="s">
        <v>149</v>
      </c>
      <c r="C23" s="81"/>
      <c r="D23" s="107">
        <f>SUM(D19:D21)</f>
        <v>12321</v>
      </c>
      <c r="E23" s="108">
        <f>SUM(E19:E21)</f>
        <v>13122</v>
      </c>
      <c r="F23" s="26"/>
      <c r="G23" s="107">
        <f>SUM(G19:G21)</f>
        <v>41039</v>
      </c>
      <c r="H23" s="108">
        <f>SUM(H19:H21)</f>
        <v>38237</v>
      </c>
      <c r="I23" s="149"/>
      <c r="J23" s="149"/>
    </row>
    <row r="24" spans="2:8" ht="16.5">
      <c r="B24" s="2" t="s">
        <v>3</v>
      </c>
      <c r="C24" s="81" t="s">
        <v>203</v>
      </c>
      <c r="D24" s="104">
        <v>-6946</v>
      </c>
      <c r="E24" s="26">
        <v>-4866</v>
      </c>
      <c r="F24" s="26"/>
      <c r="G24" s="105">
        <v>-11410</v>
      </c>
      <c r="H24" s="26">
        <v>-10123</v>
      </c>
    </row>
    <row r="25" spans="2:8" ht="16.5">
      <c r="B25" s="20" t="s">
        <v>76</v>
      </c>
      <c r="C25" s="109"/>
      <c r="D25" s="110">
        <v>-6798</v>
      </c>
      <c r="E25" s="111">
        <v>-4758</v>
      </c>
      <c r="F25" s="26"/>
      <c r="G25" s="110">
        <v>-11076</v>
      </c>
      <c r="H25" s="111">
        <v>-9733</v>
      </c>
    </row>
    <row r="26" spans="2:8" ht="16.5">
      <c r="B26" s="20" t="s">
        <v>77</v>
      </c>
      <c r="C26" s="109"/>
      <c r="D26" s="112">
        <v>-148</v>
      </c>
      <c r="E26" s="113">
        <v>-108</v>
      </c>
      <c r="F26" s="26"/>
      <c r="G26" s="112">
        <v>-334</v>
      </c>
      <c r="H26" s="113">
        <v>-390</v>
      </c>
    </row>
    <row r="27" spans="3:8" ht="16.5">
      <c r="C27" s="81"/>
      <c r="D27" s="105"/>
      <c r="E27" s="26"/>
      <c r="F27" s="26"/>
      <c r="G27" s="105"/>
      <c r="H27" s="26"/>
    </row>
    <row r="28" spans="2:8" ht="16.5">
      <c r="B28" s="2" t="s">
        <v>150</v>
      </c>
      <c r="C28" s="81"/>
      <c r="D28" s="107">
        <f>SUM(D23:D24)</f>
        <v>5375</v>
      </c>
      <c r="E28" s="108">
        <f>SUM(E23:E24)</f>
        <v>8256</v>
      </c>
      <c r="F28" s="26"/>
      <c r="G28" s="107">
        <f>SUM(G23:G24)</f>
        <v>29629</v>
      </c>
      <c r="H28" s="108">
        <f>SUM(H23:H24)</f>
        <v>28114</v>
      </c>
    </row>
    <row r="29" spans="2:8" ht="16.5">
      <c r="B29" s="2" t="s">
        <v>41</v>
      </c>
      <c r="C29" s="81"/>
      <c r="D29" s="104">
        <v>-401</v>
      </c>
      <c r="E29" s="26">
        <v>-1059</v>
      </c>
      <c r="F29" s="26"/>
      <c r="G29" s="105">
        <v>-5452</v>
      </c>
      <c r="H29" s="26">
        <v>-2727</v>
      </c>
    </row>
    <row r="30" spans="3:8" ht="16.5">
      <c r="C30" s="81"/>
      <c r="D30" s="105"/>
      <c r="E30" s="26"/>
      <c r="F30" s="26"/>
      <c r="G30" s="105"/>
      <c r="H30" s="26"/>
    </row>
    <row r="31" spans="2:8" ht="23.25" customHeight="1" thickBot="1">
      <c r="B31" s="114" t="s">
        <v>78</v>
      </c>
      <c r="C31" s="115"/>
      <c r="D31" s="116">
        <f>SUM(D28:D29)</f>
        <v>4974</v>
      </c>
      <c r="E31" s="117">
        <f>SUM(E28:E29)</f>
        <v>7197</v>
      </c>
      <c r="F31" s="26"/>
      <c r="G31" s="116">
        <f>SUM(G28:G29)</f>
        <v>24177</v>
      </c>
      <c r="H31" s="117">
        <f>SUM(H28:H29)</f>
        <v>25387</v>
      </c>
    </row>
    <row r="32" spans="2:8" ht="16.5">
      <c r="B32" s="118"/>
      <c r="C32" s="119"/>
      <c r="D32" s="75"/>
      <c r="E32" s="19"/>
      <c r="F32" s="19"/>
      <c r="G32" s="75"/>
      <c r="H32" s="19"/>
    </row>
    <row r="33" spans="2:8" ht="16.5">
      <c r="B33" s="42" t="s">
        <v>79</v>
      </c>
      <c r="C33" s="120"/>
      <c r="E33" s="73"/>
      <c r="F33" s="73"/>
      <c r="G33" s="121"/>
      <c r="H33" s="122"/>
    </row>
    <row r="34" spans="1:8" ht="17.25" thickBot="1">
      <c r="A34" s="42"/>
      <c r="B34" s="42" t="s">
        <v>80</v>
      </c>
      <c r="C34" s="120" t="s">
        <v>204</v>
      </c>
      <c r="D34" s="124">
        <f>(D31/259525.583)*100</f>
        <v>1.9165740589050135</v>
      </c>
      <c r="E34" s="125">
        <f>(E31/259525.583)*100</f>
        <v>2.773137012854721</v>
      </c>
      <c r="F34" s="123"/>
      <c r="G34" s="124">
        <f>(G31/259525.583)*100</f>
        <v>9.31584459633022</v>
      </c>
      <c r="H34" s="125">
        <f>(H31/259525.583)*100</f>
        <v>9.782079942384717</v>
      </c>
    </row>
    <row r="35" spans="1:3" ht="15.75">
      <c r="A35" s="42"/>
      <c r="B35" s="126"/>
      <c r="C35" s="126"/>
    </row>
    <row r="36" spans="2:8" s="3" customFormat="1" ht="15.75" customHeight="1">
      <c r="B36" s="159" t="s">
        <v>219</v>
      </c>
      <c r="C36" s="159"/>
      <c r="D36" s="159"/>
      <c r="E36" s="159"/>
      <c r="F36" s="159"/>
      <c r="G36" s="159"/>
      <c r="H36" s="159"/>
    </row>
    <row r="37" spans="2:8" ht="15.75">
      <c r="B37" s="159"/>
      <c r="C37" s="159"/>
      <c r="D37" s="159"/>
      <c r="E37" s="159"/>
      <c r="F37" s="159"/>
      <c r="G37" s="159"/>
      <c r="H37" s="159"/>
    </row>
    <row r="38" spans="2:8" ht="15.75">
      <c r="B38" s="67"/>
      <c r="C38" s="67"/>
      <c r="D38" s="67"/>
      <c r="E38" s="67"/>
      <c r="F38" s="67"/>
      <c r="G38" s="67"/>
      <c r="H38" s="67"/>
    </row>
    <row r="39" spans="2:8" ht="15.75">
      <c r="B39" s="151" t="s">
        <v>244</v>
      </c>
      <c r="C39" s="152"/>
      <c r="D39" s="152"/>
      <c r="E39" s="152"/>
      <c r="F39" s="152"/>
      <c r="G39" s="152"/>
      <c r="H39" s="152"/>
    </row>
    <row r="40" spans="2:8" ht="15.75">
      <c r="B40" s="152" t="s">
        <v>246</v>
      </c>
      <c r="C40" s="152"/>
      <c r="D40" s="152"/>
      <c r="E40" s="152"/>
      <c r="F40" s="152"/>
      <c r="G40" s="152"/>
      <c r="H40" s="152"/>
    </row>
    <row r="41" spans="2:8" ht="15.75">
      <c r="B41" s="152" t="s">
        <v>248</v>
      </c>
      <c r="C41" s="152"/>
      <c r="D41" s="153"/>
      <c r="E41" s="152"/>
      <c r="F41" s="152"/>
      <c r="G41" s="152"/>
      <c r="H41" s="152"/>
    </row>
    <row r="42" spans="2:8" ht="15.75">
      <c r="B42" s="152" t="s">
        <v>247</v>
      </c>
      <c r="C42" s="67"/>
      <c r="D42" s="155">
        <v>15756</v>
      </c>
      <c r="E42" s="154">
        <v>4590</v>
      </c>
      <c r="F42" s="150"/>
      <c r="G42" s="155">
        <v>15756</v>
      </c>
      <c r="H42" s="154">
        <v>4590</v>
      </c>
    </row>
    <row r="43" spans="2:8" ht="15.75">
      <c r="B43" s="67"/>
      <c r="C43" s="67"/>
      <c r="D43" s="67"/>
      <c r="E43" s="67"/>
      <c r="F43" s="67"/>
      <c r="G43" s="67"/>
      <c r="H43" s="67"/>
    </row>
    <row r="44" spans="2:8" ht="15.75">
      <c r="B44" s="67"/>
      <c r="C44" s="67"/>
      <c r="D44" s="67"/>
      <c r="E44" s="67"/>
      <c r="F44" s="67"/>
      <c r="G44" s="67"/>
      <c r="H44" s="67"/>
    </row>
    <row r="45" spans="2:8" ht="16.5">
      <c r="B45" s="77"/>
      <c r="C45" s="127"/>
      <c r="D45" s="127"/>
      <c r="E45" s="127"/>
      <c r="F45" s="127"/>
      <c r="G45" s="127"/>
      <c r="H45" s="127"/>
    </row>
    <row r="46" spans="3:8" ht="16.5">
      <c r="C46" s="77"/>
      <c r="D46" s="156"/>
      <c r="E46" s="156"/>
      <c r="F46" s="81"/>
      <c r="G46" s="156"/>
      <c r="H46" s="156"/>
    </row>
    <row r="47" spans="2:8" ht="16.5">
      <c r="B47" s="81"/>
      <c r="C47" s="81"/>
      <c r="D47" s="102"/>
      <c r="E47" s="102"/>
      <c r="F47" s="101"/>
      <c r="G47" s="102"/>
      <c r="H47" s="102"/>
    </row>
    <row r="48" spans="2:8" ht="16.5">
      <c r="B48" s="81"/>
      <c r="C48" s="81"/>
      <c r="D48" s="72"/>
      <c r="E48" s="72"/>
      <c r="F48" s="103"/>
      <c r="G48" s="72"/>
      <c r="H48" s="72"/>
    </row>
    <row r="49" spans="2:8" ht="16.5">
      <c r="B49" s="81"/>
      <c r="C49" s="81"/>
      <c r="D49" s="81"/>
      <c r="E49" s="81"/>
      <c r="F49" s="81"/>
      <c r="G49" s="81"/>
      <c r="H49" s="81"/>
    </row>
    <row r="50" spans="2:8" ht="16.5">
      <c r="B50" s="81"/>
      <c r="C50" s="81"/>
      <c r="D50" s="128"/>
      <c r="E50" s="128"/>
      <c r="F50" s="81"/>
      <c r="G50" s="128"/>
      <c r="H50" s="128"/>
    </row>
    <row r="51" spans="2:8" ht="16.5">
      <c r="B51" s="81"/>
      <c r="C51" s="81"/>
      <c r="D51" s="128"/>
      <c r="E51" s="128"/>
      <c r="F51" s="81"/>
      <c r="G51" s="129"/>
      <c r="H51" s="128"/>
    </row>
    <row r="52" spans="2:8" ht="16.5">
      <c r="B52" s="81"/>
      <c r="C52" s="81"/>
      <c r="D52" s="128"/>
      <c r="E52" s="128"/>
      <c r="F52" s="81"/>
      <c r="G52" s="128"/>
      <c r="H52" s="128"/>
    </row>
  </sheetData>
  <mergeCells count="6">
    <mergeCell ref="D46:E46"/>
    <mergeCell ref="G46:H46"/>
    <mergeCell ref="B5:H5"/>
    <mergeCell ref="D7:E7"/>
    <mergeCell ref="G7:H7"/>
    <mergeCell ref="B36:H37"/>
  </mergeCells>
  <printOptions/>
  <pageMargins left="0.5" right="0" top="0.56" bottom="0.5" header="0.25" footer="0.25"/>
  <pageSetup horizontalDpi="600" verticalDpi="600" orientation="portrait" paperSize="9" scale="95" r:id="rId1"/>
  <headerFooter alignWithMargins="0">
    <oddFooter>&amp;R&amp;"Arial Narrow,Regular"1</oddFooter>
  </headerFooter>
</worksheet>
</file>

<file path=xl/worksheets/sheet2.xml><?xml version="1.0" encoding="utf-8"?>
<worksheet xmlns="http://schemas.openxmlformats.org/spreadsheetml/2006/main" xmlns:r="http://schemas.openxmlformats.org/officeDocument/2006/relationships">
  <dimension ref="B1:I62"/>
  <sheetViews>
    <sheetView view="pageBreakPreview" zoomScaleSheetLayoutView="100" workbookViewId="0" topLeftCell="A1">
      <selection activeCell="B1" sqref="B1"/>
    </sheetView>
  </sheetViews>
  <sheetFormatPr defaultColWidth="9.140625" defaultRowHeight="12.75"/>
  <cols>
    <col min="1" max="1" width="9.140625" style="2" customWidth="1"/>
    <col min="2" max="2" width="60.7109375" style="2" customWidth="1"/>
    <col min="3" max="3" width="4.7109375" style="2" customWidth="1"/>
    <col min="4" max="4" width="14.7109375" style="3" customWidth="1"/>
    <col min="5" max="5" width="1.7109375" style="2" customWidth="1"/>
    <col min="6" max="6" width="14.7109375" style="2" customWidth="1"/>
    <col min="7" max="7" width="4.7109375" style="2" customWidth="1"/>
    <col min="8" max="16384" width="9.140625" style="2" customWidth="1"/>
  </cols>
  <sheetData>
    <row r="1" spans="2:6" ht="15.75">
      <c r="B1" s="1" t="s">
        <v>201</v>
      </c>
      <c r="C1" s="1"/>
      <c r="D1" s="1"/>
      <c r="E1" s="1"/>
      <c r="F1" s="1"/>
    </row>
    <row r="2" spans="2:6" ht="16.5">
      <c r="B2" s="93" t="s">
        <v>200</v>
      </c>
      <c r="C2" s="1"/>
      <c r="D2" s="1"/>
      <c r="E2" s="1"/>
      <c r="F2" s="1"/>
    </row>
    <row r="3" spans="2:3" ht="16.5">
      <c r="B3" s="1" t="s">
        <v>216</v>
      </c>
      <c r="C3" s="77"/>
    </row>
    <row r="4" spans="2:3" ht="15.75">
      <c r="B4" s="4"/>
      <c r="C4" s="78"/>
    </row>
    <row r="5" spans="2:6" ht="15.75">
      <c r="B5" s="160" t="s">
        <v>220</v>
      </c>
      <c r="C5" s="160"/>
      <c r="D5" s="160"/>
      <c r="E5" s="160"/>
      <c r="F5" s="160"/>
    </row>
    <row r="6" spans="2:6" ht="15.75">
      <c r="B6" s="3"/>
      <c r="C6" s="3"/>
      <c r="D6" s="80"/>
      <c r="E6" s="80"/>
      <c r="F6" s="80"/>
    </row>
    <row r="7" spans="3:6" ht="16.5">
      <c r="C7" s="81"/>
      <c r="D7" s="14" t="s">
        <v>82</v>
      </c>
      <c r="E7" s="50"/>
      <c r="F7" s="14" t="s">
        <v>83</v>
      </c>
    </row>
    <row r="8" spans="3:6" ht="16.5">
      <c r="C8" s="15" t="s">
        <v>81</v>
      </c>
      <c r="D8" s="82" t="s">
        <v>210</v>
      </c>
      <c r="E8" s="50"/>
      <c r="F8" s="82" t="s">
        <v>151</v>
      </c>
    </row>
    <row r="9" spans="3:6" ht="16.5">
      <c r="C9" s="81"/>
      <c r="D9" s="14" t="s">
        <v>0</v>
      </c>
      <c r="E9" s="50"/>
      <c r="F9" s="14" t="s">
        <v>0</v>
      </c>
    </row>
    <row r="10" spans="2:6" ht="16.5">
      <c r="B10" s="3" t="s">
        <v>85</v>
      </c>
      <c r="C10" s="81"/>
      <c r="D10" s="83"/>
      <c r="E10" s="69"/>
      <c r="F10" s="83"/>
    </row>
    <row r="11" spans="2:6" ht="16.5">
      <c r="B11" s="84" t="s">
        <v>86</v>
      </c>
      <c r="C11" s="81" t="s">
        <v>182</v>
      </c>
      <c r="D11" s="74">
        <v>285420</v>
      </c>
      <c r="E11" s="18"/>
      <c r="F11" s="18">
        <v>286645</v>
      </c>
    </row>
    <row r="12" spans="2:6" ht="16.5">
      <c r="B12" s="84" t="s">
        <v>84</v>
      </c>
      <c r="C12" s="77"/>
      <c r="D12" s="74">
        <v>14092</v>
      </c>
      <c r="E12" s="18"/>
      <c r="F12" s="18">
        <v>15456</v>
      </c>
    </row>
    <row r="13" spans="2:6" ht="16.5">
      <c r="B13" s="84" t="s">
        <v>87</v>
      </c>
      <c r="C13" s="77"/>
      <c r="D13" s="74">
        <v>46628</v>
      </c>
      <c r="E13" s="18"/>
      <c r="F13" s="18">
        <v>45467</v>
      </c>
    </row>
    <row r="14" spans="2:6" ht="16.5">
      <c r="B14" s="84" t="s">
        <v>88</v>
      </c>
      <c r="C14" s="81" t="s">
        <v>205</v>
      </c>
      <c r="D14" s="74">
        <v>35562</v>
      </c>
      <c r="E14" s="18"/>
      <c r="F14" s="18">
        <v>51318</v>
      </c>
    </row>
    <row r="15" spans="2:6" ht="16.5">
      <c r="B15" s="84" t="s">
        <v>89</v>
      </c>
      <c r="C15" s="77"/>
      <c r="D15" s="74">
        <v>2166</v>
      </c>
      <c r="E15" s="18"/>
      <c r="F15" s="18">
        <v>2166</v>
      </c>
    </row>
    <row r="16" spans="2:6" ht="16.5">
      <c r="B16" s="84"/>
      <c r="C16" s="77"/>
      <c r="D16" s="74"/>
      <c r="E16" s="18"/>
      <c r="F16" s="18"/>
    </row>
    <row r="17" spans="2:6" ht="16.5">
      <c r="B17" s="84"/>
      <c r="C17" s="77"/>
      <c r="D17" s="21">
        <f>SUM(D11:D15)</f>
        <v>383868</v>
      </c>
      <c r="E17" s="18"/>
      <c r="F17" s="22">
        <f>SUM(F11:F15)</f>
        <v>401052</v>
      </c>
    </row>
    <row r="18" spans="2:6" ht="16.5">
      <c r="B18" s="3"/>
      <c r="C18" s="77"/>
      <c r="D18" s="74"/>
      <c r="E18" s="18"/>
      <c r="F18" s="74"/>
    </row>
    <row r="19" spans="2:6" ht="16.5">
      <c r="B19" s="3" t="s">
        <v>93</v>
      </c>
      <c r="C19" s="77"/>
      <c r="D19" s="74"/>
      <c r="E19" s="18"/>
      <c r="F19" s="18"/>
    </row>
    <row r="20" spans="2:6" ht="16.5">
      <c r="B20" s="84" t="s">
        <v>90</v>
      </c>
      <c r="C20" s="85"/>
      <c r="D20" s="86">
        <v>311446</v>
      </c>
      <c r="E20" s="18"/>
      <c r="F20" s="87">
        <v>358779</v>
      </c>
    </row>
    <row r="21" spans="2:6" ht="16.5">
      <c r="B21" s="84" t="s">
        <v>20</v>
      </c>
      <c r="C21" s="85"/>
      <c r="D21" s="88">
        <v>27628</v>
      </c>
      <c r="E21" s="18"/>
      <c r="F21" s="89">
        <v>36159</v>
      </c>
    </row>
    <row r="22" spans="2:6" ht="16.5">
      <c r="B22" s="84" t="s">
        <v>21</v>
      </c>
      <c r="C22" s="85"/>
      <c r="D22" s="88">
        <v>43108</v>
      </c>
      <c r="E22" s="18"/>
      <c r="F22" s="89">
        <v>59167</v>
      </c>
    </row>
    <row r="23" spans="2:6" ht="16.5">
      <c r="B23" s="84" t="s">
        <v>22</v>
      </c>
      <c r="C23" s="81" t="s">
        <v>205</v>
      </c>
      <c r="D23" s="88">
        <v>24505</v>
      </c>
      <c r="E23" s="18"/>
      <c r="F23" s="89">
        <v>25191</v>
      </c>
    </row>
    <row r="24" spans="2:6" ht="16.5">
      <c r="B24" s="84" t="s">
        <v>5</v>
      </c>
      <c r="C24" s="85"/>
      <c r="D24" s="88">
        <v>159968</v>
      </c>
      <c r="E24" s="18"/>
      <c r="F24" s="89">
        <v>135470</v>
      </c>
    </row>
    <row r="25" spans="2:6" ht="16.5">
      <c r="B25" s="84"/>
      <c r="C25" s="85"/>
      <c r="D25" s="88"/>
      <c r="E25" s="18"/>
      <c r="F25" s="89"/>
    </row>
    <row r="26" spans="3:6" ht="15" customHeight="1">
      <c r="C26" s="81"/>
      <c r="D26" s="90">
        <f>SUM(D20:D24)</f>
        <v>566655</v>
      </c>
      <c r="E26" s="18"/>
      <c r="F26" s="91">
        <f>SUM(F20:F24)</f>
        <v>614766</v>
      </c>
    </row>
    <row r="27" spans="2:6" ht="16.5">
      <c r="B27" s="3" t="s">
        <v>94</v>
      </c>
      <c r="C27" s="77"/>
      <c r="D27" s="88"/>
      <c r="E27" s="18"/>
      <c r="F27" s="89"/>
    </row>
    <row r="28" spans="2:6" ht="16.5">
      <c r="B28" s="84" t="s">
        <v>92</v>
      </c>
      <c r="C28" s="85"/>
      <c r="D28" s="88">
        <v>426</v>
      </c>
      <c r="E28" s="18"/>
      <c r="F28" s="89">
        <v>433</v>
      </c>
    </row>
    <row r="29" spans="2:6" ht="16.5">
      <c r="B29" s="84" t="s">
        <v>128</v>
      </c>
      <c r="C29" s="81" t="s">
        <v>206</v>
      </c>
      <c r="D29" s="88">
        <v>32064</v>
      </c>
      <c r="E29" s="18"/>
      <c r="F29" s="89">
        <v>31238</v>
      </c>
    </row>
    <row r="30" spans="2:6" ht="16.5">
      <c r="B30" s="84" t="s">
        <v>23</v>
      </c>
      <c r="C30" s="85"/>
      <c r="D30" s="88">
        <v>130638</v>
      </c>
      <c r="E30" s="18"/>
      <c r="F30" s="89">
        <v>213803</v>
      </c>
    </row>
    <row r="31" spans="2:6" ht="16.5">
      <c r="B31" s="84" t="s">
        <v>91</v>
      </c>
      <c r="C31" s="85"/>
      <c r="D31" s="88">
        <v>6500</v>
      </c>
      <c r="E31" s="18"/>
      <c r="F31" s="89">
        <v>7359</v>
      </c>
    </row>
    <row r="32" spans="2:6" ht="16.5">
      <c r="B32" s="84"/>
      <c r="C32" s="85"/>
      <c r="D32" s="88"/>
      <c r="E32" s="18"/>
      <c r="F32" s="89"/>
    </row>
    <row r="33" spans="3:6" ht="16.5">
      <c r="C33" s="81"/>
      <c r="D33" s="90">
        <f>SUM(D28:D31)</f>
        <v>169628</v>
      </c>
      <c r="E33" s="18"/>
      <c r="F33" s="91">
        <f>SUM(F28:F31)</f>
        <v>252833</v>
      </c>
    </row>
    <row r="34" spans="2:6" ht="15.75" customHeight="1">
      <c r="B34" s="3" t="s">
        <v>95</v>
      </c>
      <c r="C34" s="77"/>
      <c r="D34" s="74">
        <f>D26-D33</f>
        <v>397027</v>
      </c>
      <c r="E34" s="18"/>
      <c r="F34" s="18">
        <f>F26-F33</f>
        <v>361933</v>
      </c>
    </row>
    <row r="35" spans="2:6" ht="15.75" customHeight="1">
      <c r="B35" s="3"/>
      <c r="C35" s="77"/>
      <c r="D35" s="74"/>
      <c r="E35" s="18"/>
      <c r="F35" s="18"/>
    </row>
    <row r="36" spans="3:6" ht="23.25" customHeight="1" thickBot="1">
      <c r="C36" s="81"/>
      <c r="D36" s="94">
        <f>SUM(D11:D15)+D34</f>
        <v>780895</v>
      </c>
      <c r="E36" s="18"/>
      <c r="F36" s="95">
        <f>F17+F34</f>
        <v>762985</v>
      </c>
    </row>
    <row r="37" spans="3:6" ht="16.5">
      <c r="C37" s="81"/>
      <c r="D37" s="74"/>
      <c r="E37" s="18"/>
      <c r="F37" s="18"/>
    </row>
    <row r="38" spans="2:6" ht="16.5">
      <c r="B38" s="3" t="s">
        <v>221</v>
      </c>
      <c r="C38" s="81"/>
      <c r="D38" s="74"/>
      <c r="E38" s="18"/>
      <c r="F38" s="18"/>
    </row>
    <row r="39" spans="2:6" ht="16.5">
      <c r="B39" s="33" t="s">
        <v>6</v>
      </c>
      <c r="C39" s="92"/>
      <c r="D39" s="74">
        <v>259526</v>
      </c>
      <c r="E39" s="18"/>
      <c r="F39" s="18">
        <v>259526</v>
      </c>
    </row>
    <row r="40" spans="2:6" ht="16.5">
      <c r="B40" s="33" t="s">
        <v>7</v>
      </c>
      <c r="C40" s="92"/>
      <c r="D40" s="75">
        <v>247870</v>
      </c>
      <c r="E40" s="18"/>
      <c r="F40" s="19">
        <v>229648</v>
      </c>
    </row>
    <row r="41" spans="2:6" ht="16.5">
      <c r="B41" s="13"/>
      <c r="C41" s="92"/>
      <c r="D41" s="75"/>
      <c r="E41" s="18"/>
      <c r="F41" s="19"/>
    </row>
    <row r="42" spans="2:6" ht="16.5">
      <c r="B42" s="13"/>
      <c r="C42" s="93"/>
      <c r="D42" s="76">
        <f>SUM(D39:D40)</f>
        <v>507396</v>
      </c>
      <c r="E42" s="18"/>
      <c r="F42" s="31">
        <f>SUM(F39:F40)</f>
        <v>489174</v>
      </c>
    </row>
    <row r="43" spans="2:6" ht="16.5">
      <c r="B43" s="2" t="s">
        <v>8</v>
      </c>
      <c r="C43" s="77"/>
      <c r="D43" s="74">
        <v>66383</v>
      </c>
      <c r="E43" s="18"/>
      <c r="F43" s="18">
        <v>61363</v>
      </c>
    </row>
    <row r="44" spans="2:6" ht="16.5">
      <c r="B44" s="2" t="s">
        <v>97</v>
      </c>
      <c r="C44" s="77"/>
      <c r="D44" s="74">
        <v>14294</v>
      </c>
      <c r="E44" s="18"/>
      <c r="F44" s="18">
        <v>15230</v>
      </c>
    </row>
    <row r="45" spans="3:6" ht="16.5">
      <c r="C45" s="77"/>
      <c r="D45" s="74"/>
      <c r="E45" s="18"/>
      <c r="F45" s="18"/>
    </row>
    <row r="46" spans="3:6" ht="16.5">
      <c r="C46" s="77"/>
      <c r="D46" s="21">
        <f>SUM(D42:D44)</f>
        <v>588073</v>
      </c>
      <c r="E46" s="18"/>
      <c r="F46" s="22">
        <f>SUM(F42:F44)</f>
        <v>565767</v>
      </c>
    </row>
    <row r="47" spans="3:6" ht="16.5">
      <c r="C47" s="77"/>
      <c r="D47" s="74"/>
      <c r="E47" s="18"/>
      <c r="F47" s="18"/>
    </row>
    <row r="48" spans="2:6" ht="16.5">
      <c r="B48" s="3" t="s">
        <v>96</v>
      </c>
      <c r="C48" s="77"/>
      <c r="D48" s="74"/>
      <c r="E48" s="18"/>
      <c r="F48" s="18"/>
    </row>
    <row r="49" spans="2:6" ht="16.5">
      <c r="B49" s="84" t="s">
        <v>98</v>
      </c>
      <c r="C49" s="81" t="s">
        <v>206</v>
      </c>
      <c r="D49" s="74">
        <v>1578</v>
      </c>
      <c r="E49" s="18"/>
      <c r="F49" s="18">
        <v>1578</v>
      </c>
    </row>
    <row r="50" spans="2:6" ht="16.5">
      <c r="B50" s="84" t="s">
        <v>99</v>
      </c>
      <c r="C50" s="81"/>
      <c r="D50" s="74">
        <v>93546</v>
      </c>
      <c r="E50" s="18"/>
      <c r="F50" s="18">
        <v>98775</v>
      </c>
    </row>
    <row r="51" spans="2:6" ht="16.5">
      <c r="B51" s="84" t="s">
        <v>101</v>
      </c>
      <c r="C51" s="81"/>
      <c r="D51" s="74">
        <v>3689</v>
      </c>
      <c r="E51" s="18"/>
      <c r="F51" s="18">
        <v>2810</v>
      </c>
    </row>
    <row r="52" spans="2:6" ht="16.5">
      <c r="B52" s="84" t="s">
        <v>100</v>
      </c>
      <c r="C52" s="81"/>
      <c r="D52" s="74">
        <v>27370</v>
      </c>
      <c r="E52" s="18"/>
      <c r="F52" s="18">
        <v>27370</v>
      </c>
    </row>
    <row r="53" spans="2:6" ht="16.5">
      <c r="B53" s="84" t="s">
        <v>254</v>
      </c>
      <c r="C53" s="81"/>
      <c r="D53" s="74">
        <v>66639</v>
      </c>
      <c r="E53" s="18"/>
      <c r="F53" s="18">
        <v>66685</v>
      </c>
    </row>
    <row r="54" spans="3:6" ht="16.5">
      <c r="C54" s="81"/>
      <c r="D54" s="74"/>
      <c r="E54" s="18"/>
      <c r="F54" s="18"/>
    </row>
    <row r="55" spans="3:6" ht="15.75" customHeight="1">
      <c r="C55" s="81"/>
      <c r="D55" s="21">
        <f>SUM(D49:D53)</f>
        <v>192822</v>
      </c>
      <c r="E55" s="18"/>
      <c r="F55" s="22">
        <f>SUM(F49:F53)</f>
        <v>197218</v>
      </c>
    </row>
    <row r="56" spans="3:6" ht="23.25" customHeight="1" thickBot="1">
      <c r="C56" s="81"/>
      <c r="D56" s="94">
        <f>D46+D55</f>
        <v>780895</v>
      </c>
      <c r="E56" s="18"/>
      <c r="F56" s="95">
        <f>F46+F55</f>
        <v>762985</v>
      </c>
    </row>
    <row r="57" spans="4:6" ht="15.75">
      <c r="D57" s="74"/>
      <c r="E57" s="18"/>
      <c r="F57" s="18"/>
    </row>
    <row r="58" spans="2:6" ht="15.75">
      <c r="B58" s="3" t="s">
        <v>116</v>
      </c>
      <c r="C58" s="3"/>
      <c r="D58" s="96">
        <f>D42/D39</f>
        <v>1.9550873515562988</v>
      </c>
      <c r="E58" s="18"/>
      <c r="F58" s="97">
        <f>F42/F39</f>
        <v>1.8848747331673898</v>
      </c>
    </row>
    <row r="59" spans="2:6" ht="15.75">
      <c r="B59" s="3"/>
      <c r="C59" s="3"/>
      <c r="D59" s="96"/>
      <c r="E59" s="18"/>
      <c r="F59" s="96"/>
    </row>
    <row r="60" spans="2:9" ht="15.75" customHeight="1">
      <c r="B60" s="159" t="s">
        <v>219</v>
      </c>
      <c r="C60" s="159"/>
      <c r="D60" s="159"/>
      <c r="E60" s="159"/>
      <c r="F60" s="159"/>
      <c r="G60" s="98"/>
      <c r="H60" s="98"/>
      <c r="I60" s="98"/>
    </row>
    <row r="61" spans="2:9" ht="15.75">
      <c r="B61" s="159"/>
      <c r="C61" s="159"/>
      <c r="D61" s="159"/>
      <c r="E61" s="159"/>
      <c r="F61" s="159"/>
      <c r="G61" s="98"/>
      <c r="H61" s="98"/>
      <c r="I61" s="98"/>
    </row>
    <row r="62" spans="2:3" ht="15.75">
      <c r="B62" s="42"/>
      <c r="C62" s="42"/>
    </row>
  </sheetData>
  <mergeCells count="2">
    <mergeCell ref="B60:F61"/>
    <mergeCell ref="B5:F5"/>
  </mergeCells>
  <printOptions/>
  <pageMargins left="0.5" right="0" top="1" bottom="0.5" header="0.25" footer="0.25"/>
  <pageSetup firstPageNumber="2" useFirstPageNumber="1" horizontalDpi="600" verticalDpi="600" orientation="portrait" paperSize="9" scale="95" r:id="rId1"/>
  <headerFooter alignWithMargins="0">
    <oddFooter>&amp;R&amp;"Arial Narrow,Regular"&amp;P</oddFooter>
  </headerFooter>
  <rowBreaks count="1" manualBreakCount="1">
    <brk id="37" min="1" max="5" man="1"/>
  </rowBreaks>
</worksheet>
</file>

<file path=xl/worksheets/sheet3.xml><?xml version="1.0" encoding="utf-8"?>
<worksheet xmlns="http://schemas.openxmlformats.org/spreadsheetml/2006/main" xmlns:r="http://schemas.openxmlformats.org/officeDocument/2006/relationships">
  <dimension ref="B1:AP50"/>
  <sheetViews>
    <sheetView view="pageBreakPreview" zoomScaleSheetLayoutView="100" workbookViewId="0" topLeftCell="A1">
      <selection activeCell="B17" sqref="B17"/>
    </sheetView>
  </sheetViews>
  <sheetFormatPr defaultColWidth="9.140625" defaultRowHeight="15.75" customHeight="1"/>
  <cols>
    <col min="1" max="1" width="9.140625" style="133" customWidth="1"/>
    <col min="2" max="2" width="26.00390625" style="133" customWidth="1"/>
    <col min="3" max="4" width="9.140625" style="133" customWidth="1"/>
    <col min="5" max="9" width="10.7109375" style="133" customWidth="1"/>
    <col min="10" max="16384" width="9.140625" style="133" customWidth="1"/>
  </cols>
  <sheetData>
    <row r="1" spans="2:9" ht="15.75" customHeight="1">
      <c r="B1" s="1" t="s">
        <v>201</v>
      </c>
      <c r="C1" s="1"/>
      <c r="D1" s="1"/>
      <c r="E1" s="1"/>
      <c r="F1" s="1"/>
      <c r="G1" s="1"/>
      <c r="H1" s="1"/>
      <c r="I1" s="1"/>
    </row>
    <row r="2" spans="2:9" ht="15.75" customHeight="1">
      <c r="B2" s="93" t="s">
        <v>200</v>
      </c>
      <c r="C2" s="1"/>
      <c r="D2" s="1"/>
      <c r="E2" s="1"/>
      <c r="F2" s="1"/>
      <c r="G2" s="1"/>
      <c r="H2" s="1"/>
      <c r="I2" s="1"/>
    </row>
    <row r="3" spans="2:9" ht="15.75" customHeight="1">
      <c r="B3" s="1" t="s">
        <v>216</v>
      </c>
      <c r="C3" s="3"/>
      <c r="D3" s="2"/>
      <c r="E3" s="2"/>
      <c r="F3" s="2"/>
      <c r="G3" s="2"/>
      <c r="H3" s="2"/>
      <c r="I3" s="2"/>
    </row>
    <row r="4" spans="2:9" ht="15.75" customHeight="1">
      <c r="B4" s="68"/>
      <c r="C4" s="2"/>
      <c r="D4" s="2"/>
      <c r="E4" s="2"/>
      <c r="F4" s="2"/>
      <c r="G4" s="2"/>
      <c r="H4" s="2"/>
      <c r="I4" s="2"/>
    </row>
    <row r="5" spans="2:9" ht="15.75" customHeight="1">
      <c r="B5" s="160" t="s">
        <v>222</v>
      </c>
      <c r="C5" s="160"/>
      <c r="D5" s="160"/>
      <c r="E5" s="160"/>
      <c r="F5" s="160"/>
      <c r="G5" s="160"/>
      <c r="H5" s="160"/>
      <c r="I5" s="160"/>
    </row>
    <row r="6" spans="2:9" ht="15.75" customHeight="1">
      <c r="B6" s="1"/>
      <c r="C6" s="1"/>
      <c r="D6" s="1"/>
      <c r="E6" s="1"/>
      <c r="F6" s="1"/>
      <c r="G6" s="1"/>
      <c r="H6" s="1"/>
      <c r="I6" s="1"/>
    </row>
    <row r="7" spans="2:9" ht="15.75" customHeight="1">
      <c r="B7" s="2"/>
      <c r="C7" s="2"/>
      <c r="D7" s="2"/>
      <c r="E7" s="69"/>
      <c r="F7" s="4"/>
      <c r="G7" s="162" t="s">
        <v>160</v>
      </c>
      <c r="H7" s="70"/>
      <c r="I7" s="69"/>
    </row>
    <row r="8" spans="2:9" ht="15.75" customHeight="1">
      <c r="B8" s="2"/>
      <c r="C8" s="2"/>
      <c r="D8" s="2"/>
      <c r="E8" s="161" t="s">
        <v>158</v>
      </c>
      <c r="F8" s="161" t="s">
        <v>159</v>
      </c>
      <c r="G8" s="162"/>
      <c r="H8" s="161" t="s">
        <v>161</v>
      </c>
      <c r="I8" s="69"/>
    </row>
    <row r="9" spans="2:9" ht="15.75" customHeight="1">
      <c r="B9" s="2"/>
      <c r="C9" s="2"/>
      <c r="D9" s="2"/>
      <c r="E9" s="161"/>
      <c r="F9" s="161"/>
      <c r="G9" s="162"/>
      <c r="H9" s="161"/>
      <c r="I9" s="71" t="s">
        <v>42</v>
      </c>
    </row>
    <row r="10" spans="2:9" ht="15.75" customHeight="1">
      <c r="B10" s="2"/>
      <c r="C10" s="2"/>
      <c r="D10" s="2"/>
      <c r="E10" s="72" t="s">
        <v>0</v>
      </c>
      <c r="F10" s="72" t="s">
        <v>0</v>
      </c>
      <c r="G10" s="72" t="s">
        <v>0</v>
      </c>
      <c r="H10" s="72" t="s">
        <v>0</v>
      </c>
      <c r="I10" s="72" t="s">
        <v>0</v>
      </c>
    </row>
    <row r="11" spans="2:9" ht="15.75" customHeight="1">
      <c r="B11" s="2"/>
      <c r="C11" s="2"/>
      <c r="D11" s="2"/>
      <c r="E11" s="73"/>
      <c r="F11" s="73"/>
      <c r="G11" s="73"/>
      <c r="H11" s="73"/>
      <c r="I11" s="2"/>
    </row>
    <row r="12" spans="2:42" ht="15.75" customHeight="1" hidden="1">
      <c r="B12" s="41" t="s">
        <v>117</v>
      </c>
      <c r="C12" s="2"/>
      <c r="D12" s="2"/>
      <c r="E12" s="74">
        <v>259503</v>
      </c>
      <c r="F12" s="75">
        <v>402653</v>
      </c>
      <c r="G12" s="74">
        <v>646</v>
      </c>
      <c r="H12" s="74">
        <v>-140983</v>
      </c>
      <c r="I12" s="75">
        <f>SUM(E12:H12)</f>
        <v>521819</v>
      </c>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row>
    <row r="13" spans="2:42" ht="15.75" customHeight="1" hidden="1">
      <c r="B13" s="33" t="s">
        <v>131</v>
      </c>
      <c r="C13" s="2"/>
      <c r="D13" s="2"/>
      <c r="E13" s="74"/>
      <c r="F13" s="75"/>
      <c r="G13" s="74"/>
      <c r="H13" s="18">
        <v>760</v>
      </c>
      <c r="I13" s="18">
        <f>SUM(E13:H13)</f>
        <v>760</v>
      </c>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row>
    <row r="14" spans="2:42" ht="15.75" customHeight="1" hidden="1">
      <c r="B14" s="33"/>
      <c r="C14" s="2"/>
      <c r="D14" s="2"/>
      <c r="E14" s="74"/>
      <c r="F14" s="75"/>
      <c r="G14" s="74"/>
      <c r="H14" s="18"/>
      <c r="I14" s="75"/>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row>
    <row r="15" spans="2:42" ht="15.75" customHeight="1" hidden="1">
      <c r="B15" s="41" t="s">
        <v>132</v>
      </c>
      <c r="C15" s="2"/>
      <c r="D15" s="2"/>
      <c r="E15" s="76">
        <f>SUM(E12:E14)</f>
        <v>259503</v>
      </c>
      <c r="F15" s="76">
        <f>SUM(F12:F14)</f>
        <v>402653</v>
      </c>
      <c r="G15" s="76">
        <f>SUM(G12:G14)</f>
        <v>646</v>
      </c>
      <c r="H15" s="76">
        <f>SUM(H12:H14)</f>
        <v>-140223</v>
      </c>
      <c r="I15" s="76">
        <f>SUM(I12:I14)</f>
        <v>522579</v>
      </c>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row>
    <row r="16" spans="2:42" ht="15.75" customHeight="1" hidden="1">
      <c r="B16" s="39" t="s">
        <v>129</v>
      </c>
      <c r="C16" s="2"/>
      <c r="D16" s="2"/>
      <c r="E16" s="18">
        <v>0</v>
      </c>
      <c r="F16" s="18">
        <v>0</v>
      </c>
      <c r="G16" s="18">
        <v>0</v>
      </c>
      <c r="H16" s="18">
        <v>-86246</v>
      </c>
      <c r="I16" s="18">
        <f>SUM(E16:H16)</f>
        <v>-86246</v>
      </c>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row>
    <row r="17" spans="2:42" ht="15.75" customHeight="1" hidden="1">
      <c r="B17" s="39" t="s">
        <v>118</v>
      </c>
      <c r="C17" s="2"/>
      <c r="D17" s="2"/>
      <c r="E17" s="18">
        <v>23</v>
      </c>
      <c r="F17" s="18">
        <v>1</v>
      </c>
      <c r="G17" s="18">
        <v>0</v>
      </c>
      <c r="H17" s="18">
        <v>0</v>
      </c>
      <c r="I17" s="18">
        <f>SUM(E17:H17)</f>
        <v>24</v>
      </c>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row>
    <row r="18" spans="2:42" ht="15.75" customHeight="1" hidden="1">
      <c r="B18" s="39" t="s">
        <v>134</v>
      </c>
      <c r="C18" s="2"/>
      <c r="D18" s="2"/>
      <c r="E18" s="18"/>
      <c r="F18" s="18"/>
      <c r="G18" s="18"/>
      <c r="H18" s="18"/>
      <c r="I18" s="18"/>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row>
    <row r="19" spans="2:42" ht="15.75" customHeight="1" hidden="1">
      <c r="B19" s="20" t="s">
        <v>119</v>
      </c>
      <c r="C19" s="2"/>
      <c r="D19" s="2"/>
      <c r="E19" s="18">
        <v>0</v>
      </c>
      <c r="F19" s="18">
        <v>0</v>
      </c>
      <c r="G19" s="18">
        <v>-134</v>
      </c>
      <c r="H19" s="18">
        <v>0</v>
      </c>
      <c r="I19" s="18">
        <f>SUM(E19:H19)</f>
        <v>-134</v>
      </c>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row>
    <row r="20" spans="2:42" ht="15.75" customHeight="1" hidden="1">
      <c r="B20" s="41"/>
      <c r="C20" s="2"/>
      <c r="D20" s="2"/>
      <c r="E20" s="75"/>
      <c r="F20" s="75"/>
      <c r="G20" s="75"/>
      <c r="H20" s="75"/>
      <c r="I20" s="75"/>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row>
    <row r="21" spans="2:42" ht="15.75" customHeight="1" hidden="1">
      <c r="B21" s="41" t="s">
        <v>130</v>
      </c>
      <c r="C21" s="2"/>
      <c r="D21" s="2"/>
      <c r="E21" s="21">
        <f>SUM(E15:E20)</f>
        <v>259526</v>
      </c>
      <c r="F21" s="21">
        <f>SUM(F15:F20)</f>
        <v>402654</v>
      </c>
      <c r="G21" s="21">
        <f>SUM(G15:G20)</f>
        <v>512</v>
      </c>
      <c r="H21" s="21">
        <f>SUM(H15:H20)</f>
        <v>-226469</v>
      </c>
      <c r="I21" s="21">
        <f>SUM(I15:I20)</f>
        <v>436223</v>
      </c>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row>
    <row r="22" spans="2:42" ht="15.75" customHeight="1" hidden="1">
      <c r="B22" s="41"/>
      <c r="C22" s="2"/>
      <c r="D22" s="2"/>
      <c r="E22" s="75"/>
      <c r="F22" s="75"/>
      <c r="G22" s="75"/>
      <c r="H22" s="75"/>
      <c r="I22" s="75"/>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row>
    <row r="23" spans="2:42" ht="15.75" customHeight="1" hidden="1">
      <c r="B23" s="41" t="s">
        <v>109</v>
      </c>
      <c r="C23" s="2"/>
      <c r="D23" s="2"/>
      <c r="E23" s="75"/>
      <c r="F23" s="75"/>
      <c r="G23" s="75"/>
      <c r="H23" s="75"/>
      <c r="I23" s="75"/>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row>
    <row r="24" spans="2:42" ht="15.75" customHeight="1" hidden="1">
      <c r="B24" s="2" t="s">
        <v>135</v>
      </c>
      <c r="C24" s="2"/>
      <c r="D24" s="2"/>
      <c r="E24" s="75">
        <v>259526</v>
      </c>
      <c r="F24" s="74">
        <v>402654</v>
      </c>
      <c r="G24" s="75">
        <v>512</v>
      </c>
      <c r="H24" s="75">
        <v>-226469</v>
      </c>
      <c r="I24" s="75">
        <f>SUM(E24:H24)</f>
        <v>436223</v>
      </c>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row>
    <row r="25" spans="2:42" ht="15.75" customHeight="1" hidden="1">
      <c r="B25" s="39" t="s">
        <v>136</v>
      </c>
      <c r="C25" s="2"/>
      <c r="D25" s="2"/>
      <c r="E25" s="17">
        <v>0</v>
      </c>
      <c r="F25" s="17">
        <v>0</v>
      </c>
      <c r="G25" s="17">
        <v>0</v>
      </c>
      <c r="H25" s="17">
        <v>-1966</v>
      </c>
      <c r="I25" s="17">
        <f>SUM(E25:H25)</f>
        <v>-1966</v>
      </c>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row>
    <row r="26" spans="2:42" ht="15.75" customHeight="1" hidden="1">
      <c r="B26" s="41" t="s">
        <v>137</v>
      </c>
      <c r="C26" s="2"/>
      <c r="D26" s="2"/>
      <c r="E26" s="75">
        <f>SUM(E24:E25)</f>
        <v>259526</v>
      </c>
      <c r="F26" s="75">
        <f>SUM(F24:F25)</f>
        <v>402654</v>
      </c>
      <c r="G26" s="75">
        <f>SUM(G24:G25)</f>
        <v>512</v>
      </c>
      <c r="H26" s="75">
        <f>SUM(H24:H25)</f>
        <v>-228435</v>
      </c>
      <c r="I26" s="75">
        <f>SUM(I24:I25)</f>
        <v>434257</v>
      </c>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row>
    <row r="27" spans="2:42" ht="15.75" customHeight="1" hidden="1">
      <c r="B27" s="39" t="s">
        <v>78</v>
      </c>
      <c r="C27" s="2"/>
      <c r="D27" s="2"/>
      <c r="E27" s="19">
        <v>0</v>
      </c>
      <c r="F27" s="19"/>
      <c r="G27" s="19">
        <v>0</v>
      </c>
      <c r="H27" s="19">
        <v>17255</v>
      </c>
      <c r="I27" s="19">
        <f>SUM(E27:H27)</f>
        <v>17255</v>
      </c>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row>
    <row r="28" spans="2:42" ht="15.75" customHeight="1" hidden="1">
      <c r="B28" s="39" t="s">
        <v>134</v>
      </c>
      <c r="C28" s="2"/>
      <c r="D28" s="2"/>
      <c r="E28" s="19"/>
      <c r="F28" s="19"/>
      <c r="G28" s="19"/>
      <c r="H28" s="19"/>
      <c r="I28" s="19"/>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row>
    <row r="29" spans="2:42" ht="15.75" customHeight="1" hidden="1">
      <c r="B29" s="20" t="s">
        <v>119</v>
      </c>
      <c r="C29" s="2"/>
      <c r="D29" s="2"/>
      <c r="E29" s="19"/>
      <c r="F29" s="19"/>
      <c r="G29" s="19">
        <v>-147</v>
      </c>
      <c r="H29" s="19"/>
      <c r="I29" s="19">
        <f>SUM(E29:H29)</f>
        <v>-147</v>
      </c>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row>
    <row r="30" spans="2:42" ht="15.75" customHeight="1" hidden="1">
      <c r="B30" s="39"/>
      <c r="C30" s="2"/>
      <c r="D30" s="2"/>
      <c r="E30" s="19"/>
      <c r="F30" s="19"/>
      <c r="G30" s="19"/>
      <c r="H30" s="19"/>
      <c r="I30" s="19"/>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row>
    <row r="31" spans="2:42" ht="15.75" customHeight="1" hidden="1">
      <c r="B31" s="41" t="s">
        <v>133</v>
      </c>
      <c r="C31" s="2"/>
      <c r="D31" s="2"/>
      <c r="E31" s="21">
        <f>SUM(E26:E30)</f>
        <v>259526</v>
      </c>
      <c r="F31" s="21">
        <f>SUM(F26:F30)</f>
        <v>402654</v>
      </c>
      <c r="G31" s="21">
        <f>SUM(G26:G30)</f>
        <v>365</v>
      </c>
      <c r="H31" s="21">
        <f>SUM(H26:H30)</f>
        <v>-211180</v>
      </c>
      <c r="I31" s="21">
        <f>SUM(I26:I30)</f>
        <v>451365</v>
      </c>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row>
    <row r="32" spans="2:42" ht="15.75" customHeight="1">
      <c r="B32" s="41"/>
      <c r="C32" s="2"/>
      <c r="D32" s="2"/>
      <c r="E32" s="75"/>
      <c r="F32" s="75"/>
      <c r="G32" s="75"/>
      <c r="H32" s="75"/>
      <c r="I32" s="75"/>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row>
    <row r="33" spans="2:42" ht="15.75" customHeight="1">
      <c r="B33" s="41" t="s">
        <v>139</v>
      </c>
      <c r="C33" s="2"/>
      <c r="D33" s="2"/>
      <c r="E33" s="75">
        <v>259526</v>
      </c>
      <c r="F33" s="75">
        <v>402654</v>
      </c>
      <c r="G33" s="75">
        <v>365</v>
      </c>
      <c r="H33" s="75">
        <v>-211180</v>
      </c>
      <c r="I33" s="75">
        <f>SUM(E33:H33)</f>
        <v>451365</v>
      </c>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row>
    <row r="34" spans="2:42" ht="15.75" customHeight="1">
      <c r="B34" s="39" t="s">
        <v>78</v>
      </c>
      <c r="C34" s="2"/>
      <c r="D34" s="2"/>
      <c r="E34" s="19">
        <v>0</v>
      </c>
      <c r="F34" s="19">
        <v>0</v>
      </c>
      <c r="G34" s="19">
        <v>0</v>
      </c>
      <c r="H34" s="19">
        <v>41546</v>
      </c>
      <c r="I34" s="19">
        <f>SUM(E34:H34)</f>
        <v>41546</v>
      </c>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row>
    <row r="35" spans="2:42" ht="15.75" customHeight="1">
      <c r="B35" s="39" t="s">
        <v>142</v>
      </c>
      <c r="C35" s="2"/>
      <c r="D35" s="2"/>
      <c r="E35" s="19">
        <v>0</v>
      </c>
      <c r="F35" s="19">
        <v>0</v>
      </c>
      <c r="G35" s="19">
        <v>0</v>
      </c>
      <c r="H35" s="19">
        <v>-3737</v>
      </c>
      <c r="I35" s="19">
        <f>SUM(E35:H35)</f>
        <v>-3737</v>
      </c>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row>
    <row r="36" spans="2:42" ht="15.75" customHeight="1">
      <c r="B36" s="41" t="s">
        <v>152</v>
      </c>
      <c r="C36" s="3"/>
      <c r="D36" s="3"/>
      <c r="E36" s="21">
        <f>SUM(E33:E35)</f>
        <v>259526</v>
      </c>
      <c r="F36" s="21">
        <f>SUM(F33:F35)</f>
        <v>402654</v>
      </c>
      <c r="G36" s="21">
        <f>SUM(G33:G35)</f>
        <v>365</v>
      </c>
      <c r="H36" s="21">
        <f>SUM(H33:H35)</f>
        <v>-173371</v>
      </c>
      <c r="I36" s="21">
        <f>SUM(I33:I35)</f>
        <v>489174</v>
      </c>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row>
    <row r="37" spans="2:42" ht="15.75" customHeight="1">
      <c r="B37" s="39"/>
      <c r="C37" s="2"/>
      <c r="D37" s="2"/>
      <c r="E37" s="19"/>
      <c r="F37" s="19"/>
      <c r="G37" s="19"/>
      <c r="H37" s="19"/>
      <c r="I37" s="19"/>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row>
    <row r="38" spans="2:42" ht="15.75" customHeight="1">
      <c r="B38" s="41" t="s">
        <v>162</v>
      </c>
      <c r="C38" s="2"/>
      <c r="D38" s="2"/>
      <c r="E38" s="75">
        <v>259526</v>
      </c>
      <c r="F38" s="75">
        <v>402654</v>
      </c>
      <c r="G38" s="75">
        <v>365</v>
      </c>
      <c r="H38" s="75">
        <v>-173371</v>
      </c>
      <c r="I38" s="75">
        <f>SUM(E38:H38)</f>
        <v>489174</v>
      </c>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row>
    <row r="39" spans="2:42" ht="15.75" customHeight="1">
      <c r="B39" s="39" t="s">
        <v>78</v>
      </c>
      <c r="C39" s="2"/>
      <c r="D39" s="2"/>
      <c r="E39" s="19">
        <v>0</v>
      </c>
      <c r="F39" s="19">
        <v>0</v>
      </c>
      <c r="G39" s="19">
        <v>0</v>
      </c>
      <c r="H39" s="19">
        <f>IncomeStmt!$G$31</f>
        <v>24177</v>
      </c>
      <c r="I39" s="19">
        <f>SUM(E39:H39)</f>
        <v>24177</v>
      </c>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row>
    <row r="40" spans="2:42" ht="15.75" customHeight="1">
      <c r="B40" s="39" t="s">
        <v>134</v>
      </c>
      <c r="C40" s="2"/>
      <c r="D40" s="2"/>
      <c r="E40" s="19"/>
      <c r="F40" s="19"/>
      <c r="G40" s="19"/>
      <c r="H40" s="19"/>
      <c r="I40" s="19"/>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row>
    <row r="41" spans="2:42" ht="15.75" customHeight="1">
      <c r="B41" s="20" t="s">
        <v>119</v>
      </c>
      <c r="C41" s="2"/>
      <c r="D41" s="2"/>
      <c r="E41" s="19">
        <v>0</v>
      </c>
      <c r="F41" s="19">
        <v>0</v>
      </c>
      <c r="G41" s="19">
        <v>-349</v>
      </c>
      <c r="H41" s="19">
        <v>0</v>
      </c>
      <c r="I41" s="19">
        <f>SUM(E41:H41)</f>
        <v>-349</v>
      </c>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row>
    <row r="42" spans="2:42" ht="15.75" customHeight="1">
      <c r="B42" s="39" t="s">
        <v>142</v>
      </c>
      <c r="C42" s="2"/>
      <c r="D42" s="2"/>
      <c r="E42" s="19">
        <v>0</v>
      </c>
      <c r="F42" s="19">
        <v>0</v>
      </c>
      <c r="G42" s="19">
        <v>0</v>
      </c>
      <c r="H42" s="19">
        <v>-5606</v>
      </c>
      <c r="I42" s="19">
        <f>SUM(E42:H42)</f>
        <v>-5606</v>
      </c>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row>
    <row r="43" spans="2:42" ht="15.75" customHeight="1">
      <c r="B43" s="41" t="s">
        <v>236</v>
      </c>
      <c r="C43" s="3"/>
      <c r="D43" s="3"/>
      <c r="E43" s="21">
        <f>SUM(E38:E42)</f>
        <v>259526</v>
      </c>
      <c r="F43" s="21">
        <f>SUM(F38:F42)</f>
        <v>402654</v>
      </c>
      <c r="G43" s="21">
        <f>SUM(G38:G42)</f>
        <v>16</v>
      </c>
      <c r="H43" s="21">
        <f>SUM(H38:H42)</f>
        <v>-154800</v>
      </c>
      <c r="I43" s="21">
        <f>SUM(I38:I42)</f>
        <v>507396</v>
      </c>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row>
    <row r="44" spans="2:42" ht="15.75" customHeight="1">
      <c r="B44" s="39"/>
      <c r="C44" s="2"/>
      <c r="D44" s="2"/>
      <c r="E44" s="19"/>
      <c r="F44" s="19"/>
      <c r="G44" s="19"/>
      <c r="H44" s="19"/>
      <c r="I44" s="19"/>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row>
    <row r="45" spans="2:42" ht="15.75" customHeight="1">
      <c r="B45" s="39"/>
      <c r="C45" s="2"/>
      <c r="D45" s="2"/>
      <c r="E45" s="19"/>
      <c r="F45" s="19"/>
      <c r="G45" s="19"/>
      <c r="H45" s="19"/>
      <c r="I45" s="19"/>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row>
    <row r="46" spans="2:42" ht="15.75" customHeight="1">
      <c r="B46" s="39"/>
      <c r="C46" s="2"/>
      <c r="D46" s="2"/>
      <c r="E46" s="19"/>
      <c r="F46" s="19"/>
      <c r="G46" s="19"/>
      <c r="H46" s="19"/>
      <c r="I46" s="19"/>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row>
    <row r="47" spans="2:42" ht="15.75" customHeight="1">
      <c r="B47" s="159" t="s">
        <v>219</v>
      </c>
      <c r="C47" s="159"/>
      <c r="D47" s="159"/>
      <c r="E47" s="159"/>
      <c r="F47" s="159"/>
      <c r="G47" s="159"/>
      <c r="H47" s="159"/>
      <c r="I47" s="159"/>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row>
    <row r="48" spans="2:42" ht="15.75" customHeight="1">
      <c r="B48" s="159"/>
      <c r="C48" s="159"/>
      <c r="D48" s="159"/>
      <c r="E48" s="159"/>
      <c r="F48" s="159"/>
      <c r="G48" s="159"/>
      <c r="H48" s="159"/>
      <c r="I48" s="159"/>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row>
    <row r="49" spans="2:42" ht="15.75" customHeight="1">
      <c r="B49" s="134"/>
      <c r="E49" s="135"/>
      <c r="F49" s="135"/>
      <c r="G49" s="135"/>
      <c r="H49" s="135"/>
      <c r="I49" s="135"/>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row>
    <row r="50" spans="2:42" ht="15.75" customHeight="1">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row>
  </sheetData>
  <mergeCells count="6">
    <mergeCell ref="B47:I48"/>
    <mergeCell ref="B5:I5"/>
    <mergeCell ref="E8:E9"/>
    <mergeCell ref="F8:F9"/>
    <mergeCell ref="G7:G9"/>
    <mergeCell ref="H8:H9"/>
  </mergeCells>
  <printOptions/>
  <pageMargins left="0.7" right="0" top="1.25" bottom="0.5" header="0.25" footer="0.25"/>
  <pageSetup firstPageNumber="4" useFirstPageNumber="1" horizontalDpi="300" verticalDpi="300" orientation="portrait" paperSize="9" scale="95" r:id="rId1"/>
  <headerFooter alignWithMargins="0">
    <oddFooter>&amp;R&amp;"Arial Narrow,Regular"&amp;P</oddFooter>
  </headerFooter>
</worksheet>
</file>

<file path=xl/worksheets/sheet4.xml><?xml version="1.0" encoding="utf-8"?>
<worksheet xmlns="http://schemas.openxmlformats.org/spreadsheetml/2006/main" xmlns:r="http://schemas.openxmlformats.org/officeDocument/2006/relationships">
  <dimension ref="B1:R37"/>
  <sheetViews>
    <sheetView view="pageBreakPreview" zoomScaleSheetLayoutView="100" workbookViewId="0" topLeftCell="B1">
      <selection activeCell="B10" sqref="B10"/>
    </sheetView>
  </sheetViews>
  <sheetFormatPr defaultColWidth="9.140625" defaultRowHeight="15.75" customHeight="1"/>
  <cols>
    <col min="1" max="9" width="9.140625" style="2" customWidth="1"/>
    <col min="10" max="10" width="13.7109375" style="2" customWidth="1"/>
    <col min="11" max="11" width="13.7109375" style="18" customWidth="1"/>
    <col min="12" max="17" width="9.140625" style="2" customWidth="1"/>
    <col min="18" max="18" width="10.28125" style="2" bestFit="1" customWidth="1"/>
    <col min="19" max="16384" width="9.140625" style="2" customWidth="1"/>
  </cols>
  <sheetData>
    <row r="1" spans="2:11" ht="15.75" customHeight="1">
      <c r="B1" s="1" t="s">
        <v>201</v>
      </c>
      <c r="C1" s="1"/>
      <c r="D1" s="1"/>
      <c r="E1" s="1"/>
      <c r="F1" s="1"/>
      <c r="G1" s="1"/>
      <c r="H1" s="1"/>
      <c r="I1" s="1"/>
      <c r="J1" s="1"/>
      <c r="K1" s="1"/>
    </row>
    <row r="2" spans="2:11" ht="15.75" customHeight="1">
      <c r="B2" s="93" t="s">
        <v>200</v>
      </c>
      <c r="C2" s="1"/>
      <c r="D2" s="1"/>
      <c r="E2" s="1"/>
      <c r="F2" s="1"/>
      <c r="G2" s="1"/>
      <c r="H2" s="1"/>
      <c r="I2" s="1"/>
      <c r="J2" s="1"/>
      <c r="K2" s="1"/>
    </row>
    <row r="3" spans="2:3" ht="15.75" customHeight="1">
      <c r="B3" s="1" t="s">
        <v>216</v>
      </c>
      <c r="C3" s="3"/>
    </row>
    <row r="5" spans="2:11" ht="15.75" customHeight="1">
      <c r="B5" s="160" t="s">
        <v>223</v>
      </c>
      <c r="C5" s="160"/>
      <c r="D5" s="160"/>
      <c r="E5" s="160"/>
      <c r="F5" s="160"/>
      <c r="G5" s="160"/>
      <c r="H5" s="160"/>
      <c r="I5" s="160"/>
      <c r="J5" s="160"/>
      <c r="K5" s="160"/>
    </row>
    <row r="6" spans="2:11" ht="15.75" customHeight="1">
      <c r="B6" s="54"/>
      <c r="C6" s="54"/>
      <c r="D6" s="54"/>
      <c r="E6" s="54"/>
      <c r="F6" s="54"/>
      <c r="G6" s="54"/>
      <c r="H6" s="54"/>
      <c r="I6" s="54"/>
      <c r="J6" s="54"/>
      <c r="K6" s="54"/>
    </row>
    <row r="7" spans="10:11" ht="15.75" customHeight="1">
      <c r="J7" s="163" t="s">
        <v>59</v>
      </c>
      <c r="K7" s="163"/>
    </row>
    <row r="8" spans="10:11" ht="15.75" customHeight="1">
      <c r="J8" s="147" t="s">
        <v>210</v>
      </c>
      <c r="K8" s="147" t="s">
        <v>242</v>
      </c>
    </row>
    <row r="9" spans="10:11" ht="15.75" customHeight="1">
      <c r="J9" s="148" t="s">
        <v>0</v>
      </c>
      <c r="K9" s="148" t="s">
        <v>0</v>
      </c>
    </row>
    <row r="10" spans="2:11" ht="15.75" customHeight="1">
      <c r="B10" s="57" t="s">
        <v>57</v>
      </c>
      <c r="C10" s="58"/>
      <c r="D10" s="58"/>
      <c r="E10" s="58"/>
      <c r="F10" s="58"/>
      <c r="G10" s="58"/>
      <c r="J10" s="59">
        <v>12907</v>
      </c>
      <c r="K10" s="66">
        <v>6341</v>
      </c>
    </row>
    <row r="11" spans="2:11" ht="15.75" customHeight="1">
      <c r="B11" s="57"/>
      <c r="C11" s="57"/>
      <c r="D11" s="57"/>
      <c r="E11" s="57"/>
      <c r="F11" s="58"/>
      <c r="G11" s="58"/>
      <c r="J11" s="60"/>
      <c r="K11" s="61"/>
    </row>
    <row r="12" spans="2:11" ht="15.75" customHeight="1">
      <c r="B12" s="2" t="s">
        <v>58</v>
      </c>
      <c r="C12" s="57"/>
      <c r="D12" s="57"/>
      <c r="E12" s="57"/>
      <c r="F12" s="58"/>
      <c r="G12" s="58"/>
      <c r="J12" s="59">
        <v>8837</v>
      </c>
      <c r="K12" s="66">
        <v>37783</v>
      </c>
    </row>
    <row r="13" spans="3:11" ht="15.75" customHeight="1">
      <c r="C13" s="57"/>
      <c r="E13" s="57"/>
      <c r="F13" s="58"/>
      <c r="G13" s="58"/>
      <c r="J13" s="59"/>
      <c r="K13" s="66"/>
    </row>
    <row r="14" spans="2:11" ht="15.75" customHeight="1">
      <c r="B14" s="2" t="s">
        <v>170</v>
      </c>
      <c r="C14" s="57"/>
      <c r="E14" s="57"/>
      <c r="F14" s="58"/>
      <c r="G14" s="58"/>
      <c r="J14" s="59">
        <v>-557</v>
      </c>
      <c r="K14" s="66">
        <v>-27875</v>
      </c>
    </row>
    <row r="15" spans="2:10" ht="15.75" customHeight="1">
      <c r="B15" s="58"/>
      <c r="C15" s="58"/>
      <c r="D15" s="58"/>
      <c r="E15" s="58"/>
      <c r="F15" s="58"/>
      <c r="G15" s="58"/>
      <c r="J15" s="61"/>
    </row>
    <row r="16" spans="2:11" ht="15.75" customHeight="1">
      <c r="B16" s="3" t="s">
        <v>163</v>
      </c>
      <c r="C16" s="57"/>
      <c r="D16" s="57"/>
      <c r="E16" s="57"/>
      <c r="F16" s="58"/>
      <c r="G16" s="58"/>
      <c r="J16" s="62">
        <f>SUM(J10:J15)</f>
        <v>21187</v>
      </c>
      <c r="K16" s="63">
        <f>SUM(K10:K15)</f>
        <v>16249</v>
      </c>
    </row>
    <row r="17" spans="2:10" ht="15.75" customHeight="1">
      <c r="B17" s="3"/>
      <c r="C17" s="57"/>
      <c r="D17" s="57"/>
      <c r="E17" s="57"/>
      <c r="F17" s="58"/>
      <c r="G17" s="58"/>
      <c r="J17" s="60"/>
    </row>
    <row r="18" spans="2:11" ht="15.75" customHeight="1">
      <c r="B18" s="3" t="s">
        <v>111</v>
      </c>
      <c r="C18" s="58"/>
      <c r="D18" s="58"/>
      <c r="E18" s="58"/>
      <c r="F18" s="58"/>
      <c r="G18" s="58"/>
      <c r="J18" s="60">
        <v>131863</v>
      </c>
      <c r="K18" s="18">
        <v>107471</v>
      </c>
    </row>
    <row r="19" spans="2:10" ht="15.75" customHeight="1">
      <c r="B19" s="3"/>
      <c r="C19" s="58"/>
      <c r="D19" s="58"/>
      <c r="E19" s="58"/>
      <c r="F19" s="58"/>
      <c r="G19" s="58"/>
      <c r="J19" s="59"/>
    </row>
    <row r="20" spans="2:11" ht="15.75" customHeight="1">
      <c r="B20" s="3" t="s">
        <v>112</v>
      </c>
      <c r="C20" s="58"/>
      <c r="D20" s="58"/>
      <c r="E20" s="58"/>
      <c r="F20" s="58"/>
      <c r="G20" s="58"/>
      <c r="J20" s="64">
        <f>SUM(J16:J18)</f>
        <v>153050</v>
      </c>
      <c r="K20" s="65">
        <f>SUM(K16:K18)</f>
        <v>123720</v>
      </c>
    </row>
    <row r="21" spans="2:10" ht="15.75" customHeight="1">
      <c r="B21" s="3"/>
      <c r="C21" s="58"/>
      <c r="D21" s="58"/>
      <c r="E21" s="58"/>
      <c r="F21" s="58"/>
      <c r="G21" s="58"/>
      <c r="J21" s="60"/>
    </row>
    <row r="22" spans="2:10" ht="15.75" customHeight="1">
      <c r="B22" s="2" t="s">
        <v>110</v>
      </c>
      <c r="C22" s="58"/>
      <c r="D22" s="58"/>
      <c r="E22" s="58"/>
      <c r="F22" s="58"/>
      <c r="G22" s="58"/>
      <c r="J22" s="60"/>
    </row>
    <row r="23" spans="2:11" ht="15.75" customHeight="1">
      <c r="B23" s="3"/>
      <c r="C23" s="58"/>
      <c r="D23" s="58"/>
      <c r="E23" s="58"/>
      <c r="F23" s="58"/>
      <c r="G23" s="58"/>
      <c r="J23" s="164" t="s">
        <v>59</v>
      </c>
      <c r="K23" s="164"/>
    </row>
    <row r="24" spans="2:11" ht="15.75" customHeight="1">
      <c r="B24" s="3"/>
      <c r="C24" s="58"/>
      <c r="D24" s="58"/>
      <c r="E24" s="58"/>
      <c r="F24" s="58"/>
      <c r="G24" s="58"/>
      <c r="J24" s="55" t="s">
        <v>210</v>
      </c>
      <c r="K24" s="55" t="s">
        <v>242</v>
      </c>
    </row>
    <row r="25" spans="2:11" ht="15.75" customHeight="1">
      <c r="B25" s="3"/>
      <c r="C25" s="58"/>
      <c r="D25" s="58"/>
      <c r="E25" s="58"/>
      <c r="F25" s="58"/>
      <c r="G25" s="58"/>
      <c r="J25" s="56" t="s">
        <v>0</v>
      </c>
      <c r="K25" s="56" t="s">
        <v>0</v>
      </c>
    </row>
    <row r="26" spans="2:11" ht="15.75" customHeight="1">
      <c r="B26" s="2" t="s">
        <v>5</v>
      </c>
      <c r="C26" s="58"/>
      <c r="D26" s="58"/>
      <c r="E26" s="58"/>
      <c r="F26" s="58"/>
      <c r="G26" s="58"/>
      <c r="J26" s="60">
        <f>BSheet!$D$24</f>
        <v>159968</v>
      </c>
      <c r="K26" s="61">
        <f>'[1]BSheet'!$D$24</f>
        <v>128086</v>
      </c>
    </row>
    <row r="27" spans="2:11" ht="15.75" customHeight="1">
      <c r="B27" s="2" t="s">
        <v>113</v>
      </c>
      <c r="C27" s="58"/>
      <c r="D27" s="58"/>
      <c r="E27" s="58"/>
      <c r="F27" s="58"/>
      <c r="G27" s="58"/>
      <c r="J27" s="60">
        <v>-6171</v>
      </c>
      <c r="K27" s="61">
        <v>-2907</v>
      </c>
    </row>
    <row r="28" spans="3:11" ht="15.75" customHeight="1">
      <c r="C28" s="58"/>
      <c r="D28" s="58"/>
      <c r="E28" s="58"/>
      <c r="F28" s="58"/>
      <c r="G28" s="58"/>
      <c r="J28" s="60"/>
      <c r="K28" s="61"/>
    </row>
    <row r="29" spans="2:11" ht="15.75" customHeight="1">
      <c r="B29" s="3"/>
      <c r="C29" s="58"/>
      <c r="D29" s="58"/>
      <c r="E29" s="58"/>
      <c r="F29" s="58"/>
      <c r="G29" s="58"/>
      <c r="J29" s="62">
        <f>SUM(J26:J27)</f>
        <v>153797</v>
      </c>
      <c r="K29" s="63">
        <f>SUM(K26:K27)</f>
        <v>125179</v>
      </c>
    </row>
    <row r="30" spans="2:11" ht="15.75" customHeight="1">
      <c r="B30" s="2" t="s">
        <v>114</v>
      </c>
      <c r="C30" s="58"/>
      <c r="D30" s="58"/>
      <c r="E30" s="58"/>
      <c r="F30" s="58"/>
      <c r="G30" s="58"/>
      <c r="J30" s="60">
        <v>-747</v>
      </c>
      <c r="K30" s="61">
        <v>-1459</v>
      </c>
    </row>
    <row r="31" spans="3:11" ht="15.75" customHeight="1">
      <c r="C31" s="58"/>
      <c r="D31" s="58"/>
      <c r="E31" s="58"/>
      <c r="F31" s="58"/>
      <c r="G31" s="58"/>
      <c r="J31" s="60"/>
      <c r="K31" s="61"/>
    </row>
    <row r="32" spans="2:11" ht="15.75" customHeight="1">
      <c r="B32" s="3"/>
      <c r="C32" s="58"/>
      <c r="D32" s="58"/>
      <c r="E32" s="58"/>
      <c r="F32" s="58"/>
      <c r="G32" s="58"/>
      <c r="J32" s="64">
        <f>SUM(J29:J30)</f>
        <v>153050</v>
      </c>
      <c r="K32" s="65">
        <f>SUM(K29:K30)</f>
        <v>123720</v>
      </c>
    </row>
    <row r="33" spans="2:18" ht="15.75" customHeight="1">
      <c r="B33" s="58"/>
      <c r="C33" s="58"/>
      <c r="D33" s="58"/>
      <c r="E33" s="58"/>
      <c r="F33" s="58"/>
      <c r="G33" s="58"/>
      <c r="K33" s="66"/>
      <c r="R33" s="18"/>
    </row>
    <row r="34" spans="2:11" ht="15.75" customHeight="1">
      <c r="B34" s="159" t="s">
        <v>219</v>
      </c>
      <c r="C34" s="159"/>
      <c r="D34" s="159"/>
      <c r="E34" s="159"/>
      <c r="F34" s="159"/>
      <c r="G34" s="159"/>
      <c r="H34" s="159"/>
      <c r="I34" s="159"/>
      <c r="J34" s="159"/>
      <c r="K34" s="159"/>
    </row>
    <row r="35" spans="2:11" ht="15.75" customHeight="1">
      <c r="B35" s="159"/>
      <c r="C35" s="159"/>
      <c r="D35" s="159"/>
      <c r="E35" s="159"/>
      <c r="F35" s="159"/>
      <c r="G35" s="159"/>
      <c r="H35" s="159"/>
      <c r="I35" s="159"/>
      <c r="J35" s="159"/>
      <c r="K35" s="159"/>
    </row>
    <row r="37" ht="15.75" customHeight="1">
      <c r="B37" s="42"/>
    </row>
  </sheetData>
  <mergeCells count="4">
    <mergeCell ref="B34:K35"/>
    <mergeCell ref="J7:K7"/>
    <mergeCell ref="J23:K23"/>
    <mergeCell ref="B5:K5"/>
  </mergeCells>
  <printOptions/>
  <pageMargins left="0.5" right="0" top="1" bottom="0.5" header="0.25" footer="0.25"/>
  <pageSetup firstPageNumber="5" useFirstPageNumber="1" horizontalDpi="300" verticalDpi="300" orientation="portrait" paperSize="9" scale="95" r:id="rId1"/>
  <headerFooter alignWithMargins="0">
    <oddFooter>&amp;R&amp;"Arial Narrow,Regular"&amp;P</oddFooter>
  </headerFooter>
</worksheet>
</file>

<file path=xl/worksheets/sheet5.xml><?xml version="1.0" encoding="utf-8"?>
<worksheet xmlns="http://schemas.openxmlformats.org/spreadsheetml/2006/main" xmlns:r="http://schemas.openxmlformats.org/officeDocument/2006/relationships">
  <dimension ref="B1:T213"/>
  <sheetViews>
    <sheetView view="pageBreakPreview" zoomScaleSheetLayoutView="100" workbookViewId="0" topLeftCell="A1">
      <selection activeCell="A1" sqref="A1"/>
    </sheetView>
  </sheetViews>
  <sheetFormatPr defaultColWidth="9.140625" defaultRowHeight="15.75" customHeight="1"/>
  <cols>
    <col min="1" max="1" width="9.140625" style="2" customWidth="1"/>
    <col min="2" max="3" width="4.7109375" style="2" customWidth="1"/>
    <col min="4" max="13" width="12.7109375" style="2" customWidth="1"/>
    <col min="14" max="14" width="11.7109375" style="2" customWidth="1"/>
    <col min="15" max="16384" width="9.140625" style="2" customWidth="1"/>
  </cols>
  <sheetData>
    <row r="1" spans="2:10" ht="15.75" customHeight="1">
      <c r="B1" s="1" t="s">
        <v>201</v>
      </c>
      <c r="C1" s="1"/>
      <c r="D1" s="1"/>
      <c r="E1" s="1"/>
      <c r="F1" s="1"/>
      <c r="G1" s="1"/>
      <c r="H1" s="1"/>
      <c r="I1" s="1"/>
      <c r="J1" s="1"/>
    </row>
    <row r="2" spans="2:10" ht="15.75" customHeight="1">
      <c r="B2" s="93" t="s">
        <v>200</v>
      </c>
      <c r="C2" s="1"/>
      <c r="D2" s="1"/>
      <c r="E2" s="1"/>
      <c r="F2" s="1"/>
      <c r="G2" s="1"/>
      <c r="H2" s="1"/>
      <c r="I2" s="1"/>
      <c r="J2" s="1"/>
    </row>
    <row r="3" spans="2:3" ht="15.75" customHeight="1">
      <c r="B3" s="1" t="s">
        <v>216</v>
      </c>
      <c r="C3" s="3"/>
    </row>
    <row r="4" spans="2:3" ht="15.75" customHeight="1">
      <c r="B4" s="4"/>
      <c r="C4" s="3"/>
    </row>
    <row r="5" spans="2:10" ht="15.75" customHeight="1">
      <c r="B5" s="171" t="s">
        <v>224</v>
      </c>
      <c r="C5" s="171"/>
      <c r="D5" s="171"/>
      <c r="E5" s="171"/>
      <c r="F5" s="171"/>
      <c r="G5" s="171"/>
      <c r="H5" s="171"/>
      <c r="I5" s="171"/>
      <c r="J5" s="171"/>
    </row>
    <row r="7" spans="2:3" ht="15.75" customHeight="1">
      <c r="B7" s="5" t="s">
        <v>174</v>
      </c>
      <c r="C7" s="3" t="s">
        <v>43</v>
      </c>
    </row>
    <row r="8" spans="2:10" ht="15.75" customHeight="1">
      <c r="B8" s="5"/>
      <c r="C8" s="172" t="s">
        <v>225</v>
      </c>
      <c r="D8" s="172"/>
      <c r="E8" s="172"/>
      <c r="F8" s="172"/>
      <c r="G8" s="172"/>
      <c r="H8" s="172"/>
      <c r="I8" s="172"/>
      <c r="J8" s="172"/>
    </row>
    <row r="9" spans="2:10" ht="15.75" customHeight="1">
      <c r="B9" s="5"/>
      <c r="C9" s="172"/>
      <c r="D9" s="172"/>
      <c r="E9" s="172"/>
      <c r="F9" s="172"/>
      <c r="G9" s="172"/>
      <c r="H9" s="172"/>
      <c r="I9" s="172"/>
      <c r="J9" s="172"/>
    </row>
    <row r="10" spans="2:10" ht="15.75" customHeight="1">
      <c r="B10" s="5"/>
      <c r="C10" s="172"/>
      <c r="D10" s="172"/>
      <c r="E10" s="172"/>
      <c r="F10" s="172"/>
      <c r="G10" s="172"/>
      <c r="H10" s="172"/>
      <c r="I10" s="172"/>
      <c r="J10" s="172"/>
    </row>
    <row r="11" spans="2:10" ht="15.75" customHeight="1">
      <c r="B11" s="5"/>
      <c r="C11" s="172"/>
      <c r="D11" s="172"/>
      <c r="E11" s="172"/>
      <c r="F11" s="172"/>
      <c r="G11" s="172"/>
      <c r="H11" s="172"/>
      <c r="I11" s="172"/>
      <c r="J11" s="172"/>
    </row>
    <row r="12" spans="2:10" ht="7.5" customHeight="1">
      <c r="B12" s="5"/>
      <c r="C12" s="6"/>
      <c r="D12" s="6"/>
      <c r="E12" s="6"/>
      <c r="F12" s="6"/>
      <c r="G12" s="6"/>
      <c r="H12" s="6"/>
      <c r="I12" s="6"/>
      <c r="J12" s="6"/>
    </row>
    <row r="13" spans="2:14" ht="15.75" customHeight="1">
      <c r="B13" s="5"/>
      <c r="C13" s="173" t="s">
        <v>249</v>
      </c>
      <c r="D13" s="173"/>
      <c r="E13" s="173"/>
      <c r="F13" s="173"/>
      <c r="G13" s="173"/>
      <c r="H13" s="173"/>
      <c r="I13" s="173"/>
      <c r="J13" s="173"/>
      <c r="K13" s="7"/>
      <c r="L13" s="7"/>
      <c r="M13" s="7"/>
      <c r="N13" s="7"/>
    </row>
    <row r="14" spans="2:14" ht="15.75" customHeight="1">
      <c r="B14" s="5"/>
      <c r="C14" s="173"/>
      <c r="D14" s="173"/>
      <c r="E14" s="173"/>
      <c r="F14" s="173"/>
      <c r="G14" s="173"/>
      <c r="H14" s="173"/>
      <c r="I14" s="173"/>
      <c r="J14" s="173"/>
      <c r="K14" s="7"/>
      <c r="L14" s="7"/>
      <c r="M14" s="7"/>
      <c r="N14" s="7"/>
    </row>
    <row r="15" spans="2:14" ht="15.75" customHeight="1">
      <c r="B15" s="5"/>
      <c r="C15" s="173"/>
      <c r="D15" s="173"/>
      <c r="E15" s="173"/>
      <c r="F15" s="173"/>
      <c r="G15" s="173"/>
      <c r="H15" s="173"/>
      <c r="I15" s="173"/>
      <c r="J15" s="173"/>
      <c r="K15" s="7"/>
      <c r="L15" s="7"/>
      <c r="M15" s="7"/>
      <c r="N15" s="7"/>
    </row>
    <row r="16" spans="2:14" ht="7.5" customHeight="1">
      <c r="B16" s="5"/>
      <c r="C16" s="8"/>
      <c r="D16" s="8"/>
      <c r="E16" s="8"/>
      <c r="F16" s="8"/>
      <c r="G16" s="8"/>
      <c r="H16" s="8"/>
      <c r="I16" s="8"/>
      <c r="J16" s="8"/>
      <c r="K16" s="7"/>
      <c r="L16" s="7"/>
      <c r="M16" s="7"/>
      <c r="N16" s="7"/>
    </row>
    <row r="17" spans="2:14" ht="15.75" customHeight="1">
      <c r="B17" s="5"/>
      <c r="C17" s="172" t="s">
        <v>164</v>
      </c>
      <c r="D17" s="172"/>
      <c r="E17" s="172"/>
      <c r="F17" s="172"/>
      <c r="G17" s="172"/>
      <c r="H17" s="172"/>
      <c r="I17" s="172"/>
      <c r="J17" s="172"/>
      <c r="K17" s="7"/>
      <c r="L17" s="7"/>
      <c r="M17" s="7"/>
      <c r="N17" s="7"/>
    </row>
    <row r="18" spans="2:14" ht="15.75" customHeight="1">
      <c r="B18" s="5"/>
      <c r="C18" s="172"/>
      <c r="D18" s="172"/>
      <c r="E18" s="172"/>
      <c r="F18" s="172"/>
      <c r="G18" s="172"/>
      <c r="H18" s="172"/>
      <c r="I18" s="172"/>
      <c r="J18" s="172"/>
      <c r="K18" s="7"/>
      <c r="L18" s="7"/>
      <c r="M18" s="7"/>
      <c r="N18" s="7"/>
    </row>
    <row r="19" spans="2:14" ht="15.75" customHeight="1">
      <c r="B19" s="5"/>
      <c r="C19" s="172"/>
      <c r="D19" s="172"/>
      <c r="E19" s="172"/>
      <c r="F19" s="172"/>
      <c r="G19" s="172"/>
      <c r="H19" s="172"/>
      <c r="I19" s="172"/>
      <c r="J19" s="172"/>
      <c r="K19" s="7"/>
      <c r="L19" s="7"/>
      <c r="M19" s="7"/>
      <c r="N19" s="7"/>
    </row>
    <row r="20" spans="2:14" ht="15.75" customHeight="1">
      <c r="B20" s="5"/>
      <c r="C20" s="6"/>
      <c r="D20" s="6"/>
      <c r="E20" s="6"/>
      <c r="F20" s="6"/>
      <c r="G20" s="6"/>
      <c r="H20" s="6"/>
      <c r="I20" s="6"/>
      <c r="J20" s="6"/>
      <c r="K20" s="7"/>
      <c r="L20" s="7"/>
      <c r="M20" s="7"/>
      <c r="N20" s="7"/>
    </row>
    <row r="21" spans="2:10" ht="15.75" customHeight="1">
      <c r="B21" s="5" t="s">
        <v>175</v>
      </c>
      <c r="C21" s="9" t="s">
        <v>67</v>
      </c>
      <c r="D21" s="10"/>
      <c r="E21" s="10"/>
      <c r="F21" s="10"/>
      <c r="G21" s="10"/>
      <c r="H21" s="11"/>
      <c r="I21" s="11"/>
      <c r="J21" s="11"/>
    </row>
    <row r="22" spans="2:10" ht="15.75" customHeight="1">
      <c r="B22" s="5"/>
      <c r="C22" s="172" t="s">
        <v>165</v>
      </c>
      <c r="D22" s="172"/>
      <c r="E22" s="172"/>
      <c r="F22" s="172"/>
      <c r="G22" s="172"/>
      <c r="H22" s="172"/>
      <c r="I22" s="172"/>
      <c r="J22" s="172"/>
    </row>
    <row r="23" spans="3:10" ht="15.75" customHeight="1">
      <c r="C23" s="172"/>
      <c r="D23" s="172"/>
      <c r="E23" s="172"/>
      <c r="F23" s="172"/>
      <c r="G23" s="172"/>
      <c r="H23" s="172"/>
      <c r="I23" s="172"/>
      <c r="J23" s="172"/>
    </row>
    <row r="25" spans="2:3" ht="15.75" customHeight="1">
      <c r="B25" s="5" t="s">
        <v>176</v>
      </c>
      <c r="C25" s="3" t="s">
        <v>68</v>
      </c>
    </row>
    <row r="26" spans="3:10" ht="15.75" customHeight="1">
      <c r="C26" s="165" t="s">
        <v>171</v>
      </c>
      <c r="D26" s="165"/>
      <c r="E26" s="165"/>
      <c r="F26" s="165"/>
      <c r="G26" s="165"/>
      <c r="H26" s="165"/>
      <c r="I26" s="165"/>
      <c r="J26" s="165"/>
    </row>
    <row r="27" spans="3:10" ht="15.75" customHeight="1">
      <c r="C27" s="165"/>
      <c r="D27" s="165"/>
      <c r="E27" s="165"/>
      <c r="F27" s="165"/>
      <c r="G27" s="165"/>
      <c r="H27" s="165"/>
      <c r="I27" s="165"/>
      <c r="J27" s="165"/>
    </row>
    <row r="29" spans="2:3" ht="15.75" customHeight="1">
      <c r="B29" s="5" t="s">
        <v>177</v>
      </c>
      <c r="C29" s="3" t="s">
        <v>44</v>
      </c>
    </row>
    <row r="30" ht="15.75" customHeight="1">
      <c r="C30" s="3" t="s">
        <v>46</v>
      </c>
    </row>
    <row r="31" spans="3:10" ht="15.75" customHeight="1">
      <c r="C31" s="165" t="s">
        <v>153</v>
      </c>
      <c r="D31" s="165"/>
      <c r="E31" s="165"/>
      <c r="F31" s="165"/>
      <c r="G31" s="165"/>
      <c r="H31" s="165"/>
      <c r="I31" s="165"/>
      <c r="J31" s="165"/>
    </row>
    <row r="32" spans="3:10" ht="15.75" customHeight="1">
      <c r="C32" s="165"/>
      <c r="D32" s="165"/>
      <c r="E32" s="165"/>
      <c r="F32" s="165"/>
      <c r="G32" s="165"/>
      <c r="H32" s="165"/>
      <c r="I32" s="165"/>
      <c r="J32" s="165"/>
    </row>
    <row r="33" spans="3:10" ht="15.75" customHeight="1">
      <c r="C33" s="13"/>
      <c r="D33" s="13"/>
      <c r="E33" s="13"/>
      <c r="F33" s="13"/>
      <c r="G33" s="13"/>
      <c r="H33" s="13"/>
      <c r="I33" s="13"/>
      <c r="J33" s="13"/>
    </row>
    <row r="34" spans="2:3" ht="15.75" customHeight="1">
      <c r="B34" s="5" t="s">
        <v>178</v>
      </c>
      <c r="C34" s="3" t="s">
        <v>61</v>
      </c>
    </row>
    <row r="35" spans="2:3" ht="15.75" customHeight="1">
      <c r="B35" s="5"/>
      <c r="C35" s="3" t="s">
        <v>45</v>
      </c>
    </row>
    <row r="36" spans="2:10" ht="15.75" customHeight="1">
      <c r="B36" s="5"/>
      <c r="C36" s="165" t="s">
        <v>143</v>
      </c>
      <c r="D36" s="165"/>
      <c r="E36" s="165"/>
      <c r="F36" s="165"/>
      <c r="G36" s="165"/>
      <c r="H36" s="165"/>
      <c r="I36" s="165"/>
      <c r="J36" s="165"/>
    </row>
    <row r="37" spans="2:10" ht="15.75" customHeight="1">
      <c r="B37" s="5"/>
      <c r="C37" s="165"/>
      <c r="D37" s="165"/>
      <c r="E37" s="165"/>
      <c r="F37" s="165"/>
      <c r="G37" s="165"/>
      <c r="H37" s="165"/>
      <c r="I37" s="165"/>
      <c r="J37" s="165"/>
    </row>
    <row r="38" spans="2:10" ht="15.75" customHeight="1">
      <c r="B38" s="5"/>
      <c r="C38" s="165"/>
      <c r="D38" s="165"/>
      <c r="E38" s="165"/>
      <c r="F38" s="165"/>
      <c r="G38" s="165"/>
      <c r="H38" s="165"/>
      <c r="I38" s="165"/>
      <c r="J38" s="165"/>
    </row>
    <row r="39" spans="2:3" ht="15.75" customHeight="1">
      <c r="B39" s="5"/>
      <c r="C39" s="3"/>
    </row>
    <row r="40" spans="2:3" ht="15.75" customHeight="1">
      <c r="B40" s="5" t="s">
        <v>179</v>
      </c>
      <c r="C40" s="3" t="s">
        <v>66</v>
      </c>
    </row>
    <row r="41" spans="2:10" ht="15.75" customHeight="1">
      <c r="B41" s="5"/>
      <c r="C41" s="165" t="s">
        <v>226</v>
      </c>
      <c r="D41" s="165"/>
      <c r="E41" s="165"/>
      <c r="F41" s="165"/>
      <c r="G41" s="165"/>
      <c r="H41" s="165"/>
      <c r="I41" s="165"/>
      <c r="J41" s="165"/>
    </row>
    <row r="42" spans="2:10" ht="15.75" customHeight="1">
      <c r="B42" s="5"/>
      <c r="C42" s="165"/>
      <c r="D42" s="165"/>
      <c r="E42" s="165"/>
      <c r="F42" s="165"/>
      <c r="G42" s="165"/>
      <c r="H42" s="165"/>
      <c r="I42" s="165"/>
      <c r="J42" s="165"/>
    </row>
    <row r="44" spans="2:3" ht="15.75" customHeight="1">
      <c r="B44" s="5" t="s">
        <v>180</v>
      </c>
      <c r="C44" s="3" t="s">
        <v>47</v>
      </c>
    </row>
    <row r="45" spans="2:10" ht="15.75" customHeight="1">
      <c r="B45" s="5"/>
      <c r="C45" s="174" t="s">
        <v>227</v>
      </c>
      <c r="D45" s="175"/>
      <c r="E45" s="175"/>
      <c r="F45" s="175"/>
      <c r="G45" s="175"/>
      <c r="H45" s="175"/>
      <c r="I45" s="175"/>
      <c r="J45" s="175"/>
    </row>
    <row r="46" spans="2:10" ht="15.75" customHeight="1">
      <c r="B46" s="5"/>
      <c r="C46" s="175"/>
      <c r="D46" s="175"/>
      <c r="E46" s="175"/>
      <c r="F46" s="175"/>
      <c r="G46" s="175"/>
      <c r="H46" s="175"/>
      <c r="I46" s="175"/>
      <c r="J46" s="175"/>
    </row>
    <row r="47" spans="2:10" ht="15.75" customHeight="1">
      <c r="B47" s="5"/>
      <c r="C47" s="130"/>
      <c r="D47" s="130"/>
      <c r="E47" s="130"/>
      <c r="F47" s="130"/>
      <c r="G47" s="130"/>
      <c r="H47" s="130"/>
      <c r="I47" s="130"/>
      <c r="J47" s="130"/>
    </row>
    <row r="48" spans="2:3" ht="15.75" customHeight="1">
      <c r="B48" s="5" t="s">
        <v>181</v>
      </c>
      <c r="C48" s="3" t="s">
        <v>70</v>
      </c>
    </row>
    <row r="49" spans="6:10" ht="15.75" customHeight="1">
      <c r="F49" s="14" t="s">
        <v>65</v>
      </c>
      <c r="G49" s="15"/>
      <c r="H49" s="15"/>
      <c r="I49" s="14"/>
      <c r="J49" s="15"/>
    </row>
    <row r="50" spans="6:10" ht="15.75" customHeight="1">
      <c r="F50" s="14" t="s">
        <v>34</v>
      </c>
      <c r="G50" s="14" t="s">
        <v>36</v>
      </c>
      <c r="H50" s="14"/>
      <c r="I50" s="14"/>
      <c r="J50" s="14"/>
    </row>
    <row r="51" spans="3:10" ht="15.75" customHeight="1">
      <c r="C51" s="3" t="s">
        <v>154</v>
      </c>
      <c r="F51" s="14" t="s">
        <v>35</v>
      </c>
      <c r="G51" s="14" t="s">
        <v>37</v>
      </c>
      <c r="H51" s="14" t="s">
        <v>12</v>
      </c>
      <c r="I51" s="14" t="s">
        <v>140</v>
      </c>
      <c r="J51" s="14" t="s">
        <v>33</v>
      </c>
    </row>
    <row r="52" spans="6:10" ht="15.75" customHeight="1">
      <c r="F52" s="14" t="s">
        <v>0</v>
      </c>
      <c r="G52" s="14" t="s">
        <v>0</v>
      </c>
      <c r="H52" s="14" t="s">
        <v>0</v>
      </c>
      <c r="I52" s="14" t="s">
        <v>0</v>
      </c>
      <c r="J52" s="14" t="s">
        <v>0</v>
      </c>
    </row>
    <row r="53" spans="3:10" ht="15.75" customHeight="1">
      <c r="C53" s="3" t="s">
        <v>211</v>
      </c>
      <c r="F53" s="16"/>
      <c r="G53" s="16"/>
      <c r="H53" s="16"/>
      <c r="I53" s="16"/>
      <c r="J53" s="16"/>
    </row>
    <row r="54" spans="3:10" ht="15.75" customHeight="1" thickBot="1">
      <c r="C54" s="2" t="s">
        <v>32</v>
      </c>
      <c r="F54" s="146">
        <v>153837</v>
      </c>
      <c r="G54" s="146">
        <v>19999</v>
      </c>
      <c r="H54" s="146">
        <v>107</v>
      </c>
      <c r="I54" s="146">
        <v>0</v>
      </c>
      <c r="J54" s="146">
        <f>SUM(F54:I54)</f>
        <v>173943</v>
      </c>
    </row>
    <row r="55" spans="6:10" ht="15.75" customHeight="1">
      <c r="F55" s="18"/>
      <c r="G55" s="18"/>
      <c r="H55" s="18"/>
      <c r="I55" s="18"/>
      <c r="J55" s="18"/>
    </row>
    <row r="56" spans="3:10" ht="15.75" customHeight="1">
      <c r="C56" s="2" t="s">
        <v>60</v>
      </c>
      <c r="F56" s="19">
        <f>40074+15756</f>
        <v>55830</v>
      </c>
      <c r="G56" s="19">
        <v>673</v>
      </c>
      <c r="H56" s="19">
        <f>-157-15756</f>
        <v>-15913</v>
      </c>
      <c r="I56" s="19">
        <v>337</v>
      </c>
      <c r="J56" s="18">
        <f>SUM(F56:I56)</f>
        <v>40927</v>
      </c>
    </row>
    <row r="57" spans="3:10" ht="15.75" customHeight="1">
      <c r="C57" s="2" t="s">
        <v>69</v>
      </c>
      <c r="F57" s="19">
        <v>-141</v>
      </c>
      <c r="G57" s="19">
        <v>-255</v>
      </c>
      <c r="H57" s="19">
        <v>-987</v>
      </c>
      <c r="I57" s="19">
        <v>0</v>
      </c>
      <c r="J57" s="18">
        <f>SUM(F57:I57)</f>
        <v>-1383</v>
      </c>
    </row>
    <row r="58" spans="3:10" ht="15.75" customHeight="1">
      <c r="C58" s="2" t="s">
        <v>48</v>
      </c>
      <c r="F58" s="18"/>
      <c r="G58" s="18"/>
      <c r="H58" s="18"/>
      <c r="I58" s="18"/>
      <c r="J58" s="18">
        <f>SUM(F58:I58)</f>
        <v>0</v>
      </c>
    </row>
    <row r="59" spans="3:10" ht="15.75" customHeight="1">
      <c r="C59" s="20" t="s">
        <v>49</v>
      </c>
      <c r="F59" s="18">
        <v>0</v>
      </c>
      <c r="G59" s="18">
        <v>0</v>
      </c>
      <c r="H59" s="18">
        <v>1495</v>
      </c>
      <c r="I59" s="18"/>
      <c r="J59" s="18">
        <f>SUM(F59:I59)</f>
        <v>1495</v>
      </c>
    </row>
    <row r="60" spans="3:10" ht="15.75" customHeight="1">
      <c r="C60" s="2" t="s">
        <v>149</v>
      </c>
      <c r="F60" s="21">
        <f>SUM(F56:F59)</f>
        <v>55689</v>
      </c>
      <c r="G60" s="21">
        <f>SUM(G56:G59)</f>
        <v>418</v>
      </c>
      <c r="H60" s="21">
        <f>SUM(H56:H59)</f>
        <v>-15405</v>
      </c>
      <c r="I60" s="21">
        <f>SUM(I56:I59)</f>
        <v>337</v>
      </c>
      <c r="J60" s="21">
        <f>SUM(J56:J59)</f>
        <v>41039</v>
      </c>
    </row>
    <row r="61" spans="6:10" ht="15.75" customHeight="1">
      <c r="F61" s="18"/>
      <c r="G61" s="18"/>
      <c r="H61" s="18"/>
      <c r="I61" s="18"/>
      <c r="J61" s="19"/>
    </row>
    <row r="62" spans="2:10" ht="15.75" customHeight="1">
      <c r="B62" s="5"/>
      <c r="C62" s="3" t="s">
        <v>212</v>
      </c>
      <c r="F62" s="16"/>
      <c r="G62" s="16"/>
      <c r="H62" s="16"/>
      <c r="I62" s="16"/>
      <c r="J62" s="16"/>
    </row>
    <row r="63" spans="3:10" ht="15.75" customHeight="1">
      <c r="C63" s="2" t="s">
        <v>32</v>
      </c>
      <c r="F63" s="17">
        <v>105948</v>
      </c>
      <c r="G63" s="17">
        <v>9897</v>
      </c>
      <c r="H63" s="17">
        <v>0</v>
      </c>
      <c r="I63" s="17">
        <v>0</v>
      </c>
      <c r="J63" s="17">
        <f>SUM(F63:I63)</f>
        <v>115845</v>
      </c>
    </row>
    <row r="64" spans="6:10" ht="15.75" customHeight="1">
      <c r="F64" s="18"/>
      <c r="G64" s="18"/>
      <c r="H64" s="18"/>
      <c r="I64" s="18"/>
      <c r="J64" s="18"/>
    </row>
    <row r="65" spans="3:10" ht="15.75" customHeight="1">
      <c r="C65" s="2" t="s">
        <v>60</v>
      </c>
      <c r="F65" s="19">
        <v>46143</v>
      </c>
      <c r="G65" s="19">
        <v>-904</v>
      </c>
      <c r="H65" s="19">
        <v>-5549</v>
      </c>
      <c r="I65" s="19">
        <v>-230</v>
      </c>
      <c r="J65" s="18">
        <f>SUM(F65:I65)</f>
        <v>39460</v>
      </c>
    </row>
    <row r="66" spans="3:10" ht="15.75" customHeight="1">
      <c r="C66" s="2" t="s">
        <v>69</v>
      </c>
      <c r="F66" s="19">
        <v>-828</v>
      </c>
      <c r="G66" s="19">
        <v>-242</v>
      </c>
      <c r="H66" s="19">
        <v>-1489</v>
      </c>
      <c r="I66" s="19">
        <v>0</v>
      </c>
      <c r="J66" s="18">
        <f>SUM(F66:I66)</f>
        <v>-2559</v>
      </c>
    </row>
    <row r="67" spans="2:10" ht="15.75" customHeight="1">
      <c r="B67" s="5"/>
      <c r="C67" s="2" t="s">
        <v>48</v>
      </c>
      <c r="F67" s="18"/>
      <c r="G67" s="18"/>
      <c r="H67" s="18"/>
      <c r="I67" s="18"/>
      <c r="J67" s="18">
        <f>SUM(F67:I67)</f>
        <v>0</v>
      </c>
    </row>
    <row r="68" spans="2:10" ht="15.75" customHeight="1">
      <c r="B68" s="5"/>
      <c r="C68" s="20" t="s">
        <v>49</v>
      </c>
      <c r="F68" s="18">
        <v>0</v>
      </c>
      <c r="G68" s="18">
        <v>0</v>
      </c>
      <c r="H68" s="18">
        <v>1336</v>
      </c>
      <c r="I68" s="18">
        <v>0</v>
      </c>
      <c r="J68" s="18">
        <f>SUM(F68:I68)</f>
        <v>1336</v>
      </c>
    </row>
    <row r="69" spans="2:10" ht="15.75" customHeight="1">
      <c r="B69" s="5"/>
      <c r="C69" s="2" t="s">
        <v>63</v>
      </c>
      <c r="F69" s="22">
        <f>SUM(F65:F68)</f>
        <v>45315</v>
      </c>
      <c r="G69" s="22">
        <f>SUM(G65:G68)</f>
        <v>-1146</v>
      </c>
      <c r="H69" s="22">
        <f>SUM(H65:H68)</f>
        <v>-5702</v>
      </c>
      <c r="I69" s="22">
        <f>SUM(I65:I68)</f>
        <v>-230</v>
      </c>
      <c r="J69" s="22">
        <f>SUM(J65:J68)</f>
        <v>38237</v>
      </c>
    </row>
    <row r="70" spans="6:10" ht="15.75" customHeight="1">
      <c r="F70" s="18"/>
      <c r="G70" s="18"/>
      <c r="H70" s="18"/>
      <c r="I70" s="18"/>
      <c r="J70" s="19"/>
    </row>
    <row r="71" spans="2:3" ht="15.75" customHeight="1">
      <c r="B71" s="5" t="s">
        <v>182</v>
      </c>
      <c r="C71" s="3" t="s">
        <v>50</v>
      </c>
    </row>
    <row r="72" spans="2:10" ht="15.75" customHeight="1">
      <c r="B72" s="5"/>
      <c r="C72" s="165" t="s">
        <v>166</v>
      </c>
      <c r="D72" s="165"/>
      <c r="E72" s="165"/>
      <c r="F72" s="165"/>
      <c r="G72" s="165"/>
      <c r="H72" s="165"/>
      <c r="I72" s="165"/>
      <c r="J72" s="165"/>
    </row>
    <row r="73" spans="2:10" ht="15.75" customHeight="1">
      <c r="B73" s="5"/>
      <c r="C73" s="165"/>
      <c r="D73" s="165"/>
      <c r="E73" s="165"/>
      <c r="F73" s="165"/>
      <c r="G73" s="165"/>
      <c r="H73" s="165"/>
      <c r="I73" s="165"/>
      <c r="J73" s="165"/>
    </row>
    <row r="75" spans="2:3" ht="15.75" customHeight="1">
      <c r="B75" s="2" t="s">
        <v>183</v>
      </c>
      <c r="C75" s="3" t="s">
        <v>71</v>
      </c>
    </row>
    <row r="76" spans="2:10" ht="15.75" customHeight="1">
      <c r="B76" s="5"/>
      <c r="C76" s="166" t="s">
        <v>172</v>
      </c>
      <c r="D76" s="166"/>
      <c r="E76" s="166"/>
      <c r="F76" s="166"/>
      <c r="G76" s="166"/>
      <c r="H76" s="166"/>
      <c r="I76" s="166"/>
      <c r="J76" s="166"/>
    </row>
    <row r="77" spans="2:10" ht="15.75" customHeight="1">
      <c r="B77" s="5"/>
      <c r="C77" s="166"/>
      <c r="D77" s="166"/>
      <c r="E77" s="166"/>
      <c r="F77" s="166"/>
      <c r="G77" s="166"/>
      <c r="H77" s="166"/>
      <c r="I77" s="166"/>
      <c r="J77" s="166"/>
    </row>
    <row r="78" spans="12:20" ht="15.75" customHeight="1">
      <c r="L78" s="23"/>
      <c r="M78" s="23"/>
      <c r="N78" s="23"/>
      <c r="O78" s="23"/>
      <c r="P78" s="23"/>
      <c r="Q78" s="23"/>
      <c r="R78" s="23"/>
      <c r="S78" s="23"/>
      <c r="T78" s="23"/>
    </row>
    <row r="79" spans="2:20" ht="15.75" customHeight="1">
      <c r="B79" s="2" t="s">
        <v>184</v>
      </c>
      <c r="C79" s="3" t="s">
        <v>72</v>
      </c>
      <c r="L79" s="23"/>
      <c r="M79" s="23"/>
      <c r="N79" s="23"/>
      <c r="O79" s="23"/>
      <c r="P79" s="23"/>
      <c r="Q79" s="23"/>
      <c r="R79" s="23"/>
      <c r="S79" s="23"/>
      <c r="T79" s="23"/>
    </row>
    <row r="80" spans="2:20" ht="15.75" customHeight="1">
      <c r="B80" s="5"/>
      <c r="C80" s="165" t="s">
        <v>167</v>
      </c>
      <c r="D80" s="165"/>
      <c r="E80" s="165"/>
      <c r="F80" s="165"/>
      <c r="G80" s="165"/>
      <c r="H80" s="165"/>
      <c r="I80" s="165"/>
      <c r="J80" s="165"/>
      <c r="L80" s="23"/>
      <c r="M80" s="23"/>
      <c r="N80" s="23"/>
      <c r="O80" s="23"/>
      <c r="P80" s="23"/>
      <c r="Q80" s="23"/>
      <c r="R80" s="23"/>
      <c r="S80" s="23"/>
      <c r="T80" s="23"/>
    </row>
    <row r="81" spans="2:20" ht="15.75" customHeight="1">
      <c r="B81" s="5"/>
      <c r="C81" s="13"/>
      <c r="D81" s="13"/>
      <c r="E81" s="13"/>
      <c r="F81" s="13"/>
      <c r="G81" s="13"/>
      <c r="H81" s="13"/>
      <c r="I81" s="13"/>
      <c r="J81" s="13"/>
      <c r="L81" s="23"/>
      <c r="M81" s="23"/>
      <c r="N81" s="23"/>
      <c r="O81" s="23"/>
      <c r="P81" s="23"/>
      <c r="Q81" s="23"/>
      <c r="R81" s="23"/>
      <c r="S81" s="23"/>
      <c r="T81" s="23"/>
    </row>
    <row r="82" spans="2:3" ht="15.75" customHeight="1">
      <c r="B82" s="2" t="s">
        <v>185</v>
      </c>
      <c r="C82" s="3" t="s">
        <v>73</v>
      </c>
    </row>
    <row r="83" spans="2:3" ht="15.75" customHeight="1">
      <c r="B83" s="5"/>
      <c r="C83" s="6" t="s">
        <v>62</v>
      </c>
    </row>
    <row r="85" spans="2:3" ht="15.75" customHeight="1">
      <c r="B85" s="2" t="s">
        <v>186</v>
      </c>
      <c r="C85" s="3" t="s">
        <v>74</v>
      </c>
    </row>
    <row r="86" spans="2:3" ht="15.75" customHeight="1">
      <c r="B86" s="5"/>
      <c r="C86" s="2" t="s">
        <v>213</v>
      </c>
    </row>
    <row r="88" spans="2:10" ht="15.75" customHeight="1">
      <c r="B88" s="157" t="s">
        <v>228</v>
      </c>
      <c r="C88" s="157"/>
      <c r="D88" s="157"/>
      <c r="E88" s="157"/>
      <c r="F88" s="157"/>
      <c r="G88" s="157"/>
      <c r="H88" s="157"/>
      <c r="I88" s="157"/>
      <c r="J88" s="157"/>
    </row>
    <row r="89" spans="2:10" ht="15.75" customHeight="1">
      <c r="B89" s="157" t="s">
        <v>229</v>
      </c>
      <c r="C89" s="157"/>
      <c r="D89" s="157"/>
      <c r="E89" s="157"/>
      <c r="F89" s="157"/>
      <c r="G89" s="157"/>
      <c r="H89" s="157"/>
      <c r="I89" s="157"/>
      <c r="J89" s="157"/>
    </row>
    <row r="90" spans="2:10" ht="15.75" customHeight="1">
      <c r="B90" s="24"/>
      <c r="C90" s="24"/>
      <c r="D90" s="24"/>
      <c r="E90" s="24"/>
      <c r="F90" s="24"/>
      <c r="G90" s="24"/>
      <c r="H90" s="24"/>
      <c r="I90" s="24"/>
      <c r="J90" s="24"/>
    </row>
    <row r="91" spans="2:3" ht="15.75" customHeight="1">
      <c r="B91" s="2" t="s">
        <v>187</v>
      </c>
      <c r="C91" s="3" t="s">
        <v>155</v>
      </c>
    </row>
    <row r="92" spans="3:10" ht="15.75" customHeight="1">
      <c r="C92" s="165" t="s">
        <v>251</v>
      </c>
      <c r="D92" s="165"/>
      <c r="E92" s="165"/>
      <c r="F92" s="165"/>
      <c r="G92" s="165"/>
      <c r="H92" s="165"/>
      <c r="I92" s="165"/>
      <c r="J92" s="165"/>
    </row>
    <row r="93" spans="3:10" ht="15.75" customHeight="1">
      <c r="C93" s="165"/>
      <c r="D93" s="165"/>
      <c r="E93" s="165"/>
      <c r="F93" s="165"/>
      <c r="G93" s="165"/>
      <c r="H93" s="165"/>
      <c r="I93" s="165"/>
      <c r="J93" s="165"/>
    </row>
    <row r="94" spans="3:10" ht="15.75" customHeight="1">
      <c r="C94" s="165"/>
      <c r="D94" s="165"/>
      <c r="E94" s="165"/>
      <c r="F94" s="165"/>
      <c r="G94" s="165"/>
      <c r="H94" s="165"/>
      <c r="I94" s="165"/>
      <c r="J94" s="165"/>
    </row>
    <row r="95" spans="3:10" ht="15.75" customHeight="1">
      <c r="C95" s="165"/>
      <c r="D95" s="165"/>
      <c r="E95" s="165"/>
      <c r="F95" s="165"/>
      <c r="G95" s="165"/>
      <c r="H95" s="165"/>
      <c r="I95" s="165"/>
      <c r="J95" s="165"/>
    </row>
    <row r="96" spans="2:11" ht="7.5" customHeight="1">
      <c r="B96" s="5"/>
      <c r="C96" s="12"/>
      <c r="D96" s="12"/>
      <c r="E96" s="12"/>
      <c r="F96" s="12"/>
      <c r="G96" s="12"/>
      <c r="H96" s="12"/>
      <c r="I96" s="12"/>
      <c r="J96" s="12"/>
      <c r="K96" s="13"/>
    </row>
    <row r="97" spans="2:11" ht="15.75" customHeight="1">
      <c r="B97" s="5"/>
      <c r="C97" s="165" t="s">
        <v>243</v>
      </c>
      <c r="D97" s="165"/>
      <c r="E97" s="165"/>
      <c r="F97" s="165"/>
      <c r="G97" s="165"/>
      <c r="H97" s="165"/>
      <c r="I97" s="165"/>
      <c r="J97" s="165"/>
      <c r="K97" s="13"/>
    </row>
    <row r="98" spans="2:11" ht="15.75" customHeight="1">
      <c r="B98" s="5"/>
      <c r="C98" s="165"/>
      <c r="D98" s="165"/>
      <c r="E98" s="165"/>
      <c r="F98" s="165"/>
      <c r="G98" s="165"/>
      <c r="H98" s="165"/>
      <c r="I98" s="165"/>
      <c r="J98" s="165"/>
      <c r="K98" s="13"/>
    </row>
    <row r="99" spans="2:11" ht="15.75" customHeight="1">
      <c r="B99" s="5"/>
      <c r="C99" s="165"/>
      <c r="D99" s="165"/>
      <c r="E99" s="165"/>
      <c r="F99" s="165"/>
      <c r="G99" s="165"/>
      <c r="H99" s="165"/>
      <c r="I99" s="165"/>
      <c r="J99" s="165"/>
      <c r="K99" s="13"/>
    </row>
    <row r="100" spans="2:10" ht="15.75" customHeight="1">
      <c r="B100" s="5"/>
      <c r="C100" s="13"/>
      <c r="D100" s="13"/>
      <c r="E100" s="13"/>
      <c r="F100" s="13"/>
      <c r="G100" s="13"/>
      <c r="H100" s="13"/>
      <c r="I100" s="13"/>
      <c r="J100" s="13"/>
    </row>
    <row r="101" spans="2:3" ht="15.75" customHeight="1">
      <c r="B101" s="2" t="s">
        <v>199</v>
      </c>
      <c r="C101" s="3" t="s">
        <v>230</v>
      </c>
    </row>
    <row r="102" spans="3:10" ht="15.75" customHeight="1">
      <c r="C102" s="3"/>
      <c r="I102" s="169" t="s">
        <v>59</v>
      </c>
      <c r="J102" s="169"/>
    </row>
    <row r="103" spans="2:10" ht="15.75" customHeight="1">
      <c r="B103" s="5"/>
      <c r="C103" s="3"/>
      <c r="I103" s="144" t="s">
        <v>210</v>
      </c>
      <c r="J103" s="144" t="s">
        <v>169</v>
      </c>
    </row>
    <row r="104" spans="3:10" ht="15.75" customHeight="1">
      <c r="C104" s="3"/>
      <c r="I104" s="145" t="s">
        <v>31</v>
      </c>
      <c r="J104" s="145" t="s">
        <v>31</v>
      </c>
    </row>
    <row r="105" spans="3:10" ht="15.75" customHeight="1">
      <c r="C105" s="2" t="s">
        <v>32</v>
      </c>
      <c r="I105" s="25">
        <f>IncomeStmt!$D$12</f>
        <v>58759</v>
      </c>
      <c r="J105" s="25">
        <v>59827</v>
      </c>
    </row>
    <row r="106" spans="3:10" ht="15.75" customHeight="1">
      <c r="C106" s="2" t="s">
        <v>141</v>
      </c>
      <c r="I106" s="26">
        <f>IncomeStmt!$D$23</f>
        <v>12321</v>
      </c>
      <c r="J106" s="26">
        <v>15204</v>
      </c>
    </row>
    <row r="107" spans="9:10" ht="15.75" customHeight="1">
      <c r="I107" s="26"/>
      <c r="J107" s="26"/>
    </row>
    <row r="108" spans="3:10" ht="15.75" customHeight="1">
      <c r="C108" s="168" t="s">
        <v>250</v>
      </c>
      <c r="D108" s="168"/>
      <c r="E108" s="168"/>
      <c r="F108" s="168"/>
      <c r="G108" s="168"/>
      <c r="H108" s="168"/>
      <c r="I108" s="168"/>
      <c r="J108" s="168"/>
    </row>
    <row r="109" spans="3:10" ht="15.75" customHeight="1">
      <c r="C109" s="168"/>
      <c r="D109" s="168"/>
      <c r="E109" s="168"/>
      <c r="F109" s="168"/>
      <c r="G109" s="168"/>
      <c r="H109" s="168"/>
      <c r="I109" s="168"/>
      <c r="J109" s="168"/>
    </row>
    <row r="110" spans="3:10" ht="15.75" customHeight="1">
      <c r="C110" s="168"/>
      <c r="D110" s="168"/>
      <c r="E110" s="168"/>
      <c r="F110" s="168"/>
      <c r="G110" s="168"/>
      <c r="H110" s="168"/>
      <c r="I110" s="168"/>
      <c r="J110" s="168"/>
    </row>
    <row r="111" spans="3:10" ht="15.75" customHeight="1">
      <c r="C111" s="27"/>
      <c r="D111" s="27"/>
      <c r="E111" s="27"/>
      <c r="F111" s="27" t="s">
        <v>168</v>
      </c>
      <c r="G111" s="27"/>
      <c r="H111" s="27"/>
      <c r="I111" s="27"/>
      <c r="J111" s="27"/>
    </row>
    <row r="112" spans="2:3" ht="15.75" customHeight="1">
      <c r="B112" s="2" t="s">
        <v>198</v>
      </c>
      <c r="C112" s="3" t="s">
        <v>231</v>
      </c>
    </row>
    <row r="113" spans="2:10" ht="15.75" customHeight="1">
      <c r="B113" s="5"/>
      <c r="C113" s="165" t="s">
        <v>232</v>
      </c>
      <c r="D113" s="165"/>
      <c r="E113" s="165"/>
      <c r="F113" s="165"/>
      <c r="G113" s="165"/>
      <c r="H113" s="165"/>
      <c r="I113" s="165"/>
      <c r="J113" s="165"/>
    </row>
    <row r="114" spans="2:10" ht="15.75" customHeight="1">
      <c r="B114" s="5"/>
      <c r="C114" s="165"/>
      <c r="D114" s="165"/>
      <c r="E114" s="165"/>
      <c r="F114" s="165"/>
      <c r="G114" s="165"/>
      <c r="H114" s="165"/>
      <c r="I114" s="165"/>
      <c r="J114" s="165"/>
    </row>
    <row r="115" spans="2:10" ht="15.75" customHeight="1">
      <c r="B115" s="5"/>
      <c r="C115" s="13"/>
      <c r="D115" s="13"/>
      <c r="E115" s="13"/>
      <c r="F115" s="13"/>
      <c r="G115" s="13"/>
      <c r="H115" s="13"/>
      <c r="I115" s="13"/>
      <c r="J115" s="13"/>
    </row>
    <row r="116" spans="2:3" ht="15.75" customHeight="1">
      <c r="B116" s="2" t="s">
        <v>197</v>
      </c>
      <c r="C116" s="3" t="s">
        <v>102</v>
      </c>
    </row>
    <row r="117" spans="2:11" ht="15.75" customHeight="1">
      <c r="B117" s="5"/>
      <c r="C117" s="2" t="s">
        <v>144</v>
      </c>
      <c r="K117" s="28"/>
    </row>
    <row r="118" ht="15.75" customHeight="1">
      <c r="B118" s="5"/>
    </row>
    <row r="119" spans="2:3" ht="15.75" customHeight="1">
      <c r="B119" s="2" t="s">
        <v>196</v>
      </c>
      <c r="C119" s="3" t="s">
        <v>3</v>
      </c>
    </row>
    <row r="120" spans="2:10" ht="15.75" customHeight="1">
      <c r="B120" s="5"/>
      <c r="C120" s="3"/>
      <c r="G120" s="167" t="s">
        <v>120</v>
      </c>
      <c r="H120" s="167"/>
      <c r="I120" s="167" t="s">
        <v>173</v>
      </c>
      <c r="J120" s="167"/>
    </row>
    <row r="121" spans="2:10" ht="15.75" customHeight="1">
      <c r="B121" s="27"/>
      <c r="C121" s="3"/>
      <c r="G121" s="139" t="s">
        <v>209</v>
      </c>
      <c r="H121" s="139" t="s">
        <v>208</v>
      </c>
      <c r="I121" s="139" t="s">
        <v>209</v>
      </c>
      <c r="J121" s="139" t="s">
        <v>208</v>
      </c>
    </row>
    <row r="122" spans="2:10" ht="15.75" customHeight="1">
      <c r="B122" s="27"/>
      <c r="C122" s="3"/>
      <c r="G122" s="72" t="s">
        <v>0</v>
      </c>
      <c r="H122" s="72" t="s">
        <v>0</v>
      </c>
      <c r="I122" s="72" t="s">
        <v>0</v>
      </c>
      <c r="J122" s="72" t="s">
        <v>0</v>
      </c>
    </row>
    <row r="123" spans="2:10" ht="15.75" customHeight="1">
      <c r="B123" s="5"/>
      <c r="C123" s="2" t="s">
        <v>103</v>
      </c>
      <c r="G123" s="18">
        <v>2909</v>
      </c>
      <c r="H123" s="18">
        <v>5181</v>
      </c>
      <c r="I123" s="18">
        <v>11245</v>
      </c>
      <c r="J123" s="29">
        <v>21700</v>
      </c>
    </row>
    <row r="124" spans="2:10" ht="15.75" customHeight="1">
      <c r="B124" s="5"/>
      <c r="C124" s="2" t="s">
        <v>25</v>
      </c>
      <c r="G124" s="18">
        <v>-1171</v>
      </c>
      <c r="H124" s="18">
        <v>-423</v>
      </c>
      <c r="I124" s="18">
        <v>-5229</v>
      </c>
      <c r="J124" s="29">
        <v>-11967</v>
      </c>
    </row>
    <row r="125" spans="2:10" ht="15.75" customHeight="1">
      <c r="B125" s="30"/>
      <c r="G125" s="31">
        <f>SUM(G123:G124)</f>
        <v>1738</v>
      </c>
      <c r="H125" s="31">
        <f>SUM(H123:H124)</f>
        <v>4758</v>
      </c>
      <c r="I125" s="31">
        <f>SUM(I123:I124)</f>
        <v>6016</v>
      </c>
      <c r="J125" s="31">
        <f>SUM(J123:J124)</f>
        <v>9733</v>
      </c>
    </row>
    <row r="126" spans="2:10" ht="15.75" customHeight="1">
      <c r="B126" s="30"/>
      <c r="C126" s="2" t="s">
        <v>13</v>
      </c>
      <c r="G126" s="18">
        <v>148</v>
      </c>
      <c r="H126" s="18">
        <v>108</v>
      </c>
      <c r="I126" s="18">
        <v>334</v>
      </c>
      <c r="J126" s="29">
        <v>390</v>
      </c>
    </row>
    <row r="127" spans="2:10" ht="15.75" customHeight="1">
      <c r="B127" s="30"/>
      <c r="G127" s="137">
        <f>SUM(G125:G126)</f>
        <v>1886</v>
      </c>
      <c r="H127" s="137">
        <f>SUM(H125:H126)</f>
        <v>4866</v>
      </c>
      <c r="I127" s="137">
        <f>SUM(I125:I126)</f>
        <v>6350</v>
      </c>
      <c r="J127" s="137">
        <f>SUM(J125:J126)</f>
        <v>10123</v>
      </c>
    </row>
    <row r="128" spans="2:10" ht="15.75" customHeight="1">
      <c r="B128" s="30"/>
      <c r="C128" s="2" t="s">
        <v>238</v>
      </c>
      <c r="G128" s="18">
        <v>5060</v>
      </c>
      <c r="H128" s="18">
        <v>0</v>
      </c>
      <c r="I128" s="18">
        <v>5060</v>
      </c>
      <c r="J128" s="18">
        <v>0</v>
      </c>
    </row>
    <row r="129" spans="2:10" ht="15.75" customHeight="1">
      <c r="B129" s="30"/>
      <c r="G129" s="22">
        <f>SUM(G127:G128)</f>
        <v>6946</v>
      </c>
      <c r="H129" s="22">
        <f>SUM(H127:H128)</f>
        <v>4866</v>
      </c>
      <c r="I129" s="22">
        <f>SUM(I127:I128)</f>
        <v>11410</v>
      </c>
      <c r="J129" s="22">
        <f>SUM(J127:J128)</f>
        <v>10123</v>
      </c>
    </row>
    <row r="130" spans="2:10" ht="15.75" customHeight="1">
      <c r="B130" s="30"/>
      <c r="C130" s="3"/>
      <c r="G130" s="32"/>
      <c r="H130" s="32"/>
      <c r="I130" s="32"/>
      <c r="J130" s="32"/>
    </row>
    <row r="131" spans="2:10" ht="15.75" customHeight="1">
      <c r="B131" s="30"/>
      <c r="C131" s="166" t="s">
        <v>145</v>
      </c>
      <c r="D131" s="166"/>
      <c r="E131" s="166"/>
      <c r="F131" s="166"/>
      <c r="G131" s="166"/>
      <c r="H131" s="166"/>
      <c r="I131" s="166"/>
      <c r="J131" s="166"/>
    </row>
    <row r="132" spans="2:10" ht="15.75" customHeight="1">
      <c r="B132" s="30"/>
      <c r="C132" s="166"/>
      <c r="D132" s="166"/>
      <c r="E132" s="166"/>
      <c r="F132" s="166"/>
      <c r="G132" s="166"/>
      <c r="H132" s="166"/>
      <c r="I132" s="166"/>
      <c r="J132" s="166"/>
    </row>
    <row r="133" spans="2:10" ht="15.75" customHeight="1">
      <c r="B133" s="30"/>
      <c r="C133" s="27"/>
      <c r="D133" s="27"/>
      <c r="E133" s="27"/>
      <c r="F133" s="27"/>
      <c r="G133" s="27"/>
      <c r="H133" s="27"/>
      <c r="I133" s="27"/>
      <c r="J133" s="27"/>
    </row>
    <row r="134" spans="2:3" ht="15.75" customHeight="1">
      <c r="B134" s="2" t="s">
        <v>195</v>
      </c>
      <c r="C134" s="3" t="s">
        <v>39</v>
      </c>
    </row>
    <row r="135" spans="2:10" ht="15.75" customHeight="1">
      <c r="B135" s="5"/>
      <c r="C135" s="165" t="s">
        <v>146</v>
      </c>
      <c r="D135" s="165"/>
      <c r="E135" s="165"/>
      <c r="F135" s="165"/>
      <c r="G135" s="165"/>
      <c r="H135" s="165"/>
      <c r="I135" s="165"/>
      <c r="J135" s="165"/>
    </row>
    <row r="136" spans="2:10" ht="15.75" customHeight="1">
      <c r="B136" s="5"/>
      <c r="C136" s="165"/>
      <c r="D136" s="165"/>
      <c r="E136" s="165"/>
      <c r="F136" s="165"/>
      <c r="G136" s="165"/>
      <c r="H136" s="165"/>
      <c r="I136" s="165"/>
      <c r="J136" s="165"/>
    </row>
    <row r="138" spans="2:3" ht="15.75" customHeight="1">
      <c r="B138" s="2" t="s">
        <v>194</v>
      </c>
      <c r="C138" s="3" t="s">
        <v>9</v>
      </c>
    </row>
    <row r="139" spans="3:10" ht="15.75" customHeight="1">
      <c r="C139" s="33"/>
      <c r="I139" s="72" t="s">
        <v>15</v>
      </c>
      <c r="J139" s="72" t="s">
        <v>122</v>
      </c>
    </row>
    <row r="140" spans="3:10" ht="15.75" customHeight="1">
      <c r="C140" s="33"/>
      <c r="I140" s="72" t="s">
        <v>121</v>
      </c>
      <c r="J140" s="72" t="s">
        <v>123</v>
      </c>
    </row>
    <row r="141" spans="3:10" ht="15.75" customHeight="1">
      <c r="C141" s="33"/>
      <c r="I141" s="139" t="s">
        <v>209</v>
      </c>
      <c r="J141" s="139" t="s">
        <v>209</v>
      </c>
    </row>
    <row r="142" spans="3:10" ht="15.75" customHeight="1">
      <c r="C142" s="33"/>
      <c r="I142" s="72" t="s">
        <v>0</v>
      </c>
      <c r="J142" s="72" t="s">
        <v>0</v>
      </c>
    </row>
    <row r="143" spans="3:10" ht="15.75" customHeight="1">
      <c r="C143" s="2" t="s">
        <v>26</v>
      </c>
      <c r="I143" s="34" t="s">
        <v>28</v>
      </c>
      <c r="J143" s="34" t="s">
        <v>28</v>
      </c>
    </row>
    <row r="144" spans="3:10" ht="15.75" customHeight="1">
      <c r="C144" s="2" t="s">
        <v>27</v>
      </c>
      <c r="I144" s="35">
        <v>4786</v>
      </c>
      <c r="J144" s="35">
        <v>4786</v>
      </c>
    </row>
    <row r="145" spans="3:10" ht="15.75" customHeight="1">
      <c r="C145" s="2" t="s">
        <v>124</v>
      </c>
      <c r="I145" s="35">
        <v>-15</v>
      </c>
      <c r="J145" s="35">
        <v>-15</v>
      </c>
    </row>
    <row r="146" spans="3:10" ht="15.75" customHeight="1">
      <c r="C146" s="33"/>
      <c r="I146" s="35"/>
      <c r="J146" s="36"/>
    </row>
    <row r="147" spans="2:10" ht="15.75" customHeight="1">
      <c r="B147" s="30"/>
      <c r="C147" s="33"/>
      <c r="I147" s="37"/>
      <c r="J147" s="72" t="s">
        <v>4</v>
      </c>
    </row>
    <row r="148" spans="2:10" ht="15.75" customHeight="1">
      <c r="B148" s="30"/>
      <c r="C148" s="33"/>
      <c r="I148" s="38"/>
      <c r="J148" s="139" t="s">
        <v>209</v>
      </c>
    </row>
    <row r="149" spans="2:10" ht="15.75" customHeight="1">
      <c r="B149" s="30"/>
      <c r="D149" s="39"/>
      <c r="E149" s="39"/>
      <c r="F149" s="39"/>
      <c r="G149" s="39"/>
      <c r="H149" s="39"/>
      <c r="I149" s="37"/>
      <c r="J149" s="72" t="s">
        <v>0</v>
      </c>
    </row>
    <row r="150" spans="2:10" ht="15.75" customHeight="1">
      <c r="B150" s="30"/>
      <c r="C150" s="39" t="s">
        <v>14</v>
      </c>
      <c r="E150" s="39"/>
      <c r="F150" s="39"/>
      <c r="G150" s="39"/>
      <c r="H150" s="39"/>
      <c r="I150" s="19"/>
      <c r="J150" s="19">
        <v>117288</v>
      </c>
    </row>
    <row r="151" spans="2:10" ht="15.75" customHeight="1">
      <c r="B151" s="30"/>
      <c r="C151" s="39" t="s">
        <v>29</v>
      </c>
      <c r="E151" s="39"/>
      <c r="F151" s="39"/>
      <c r="G151" s="39"/>
      <c r="H151" s="39"/>
      <c r="I151" s="40"/>
      <c r="J151" s="40">
        <v>59473</v>
      </c>
    </row>
    <row r="152" spans="2:10" ht="15.75" customHeight="1">
      <c r="B152" s="5"/>
      <c r="C152" s="39" t="s">
        <v>51</v>
      </c>
      <c r="E152" s="39"/>
      <c r="F152" s="39"/>
      <c r="G152" s="39"/>
      <c r="H152" s="39"/>
      <c r="I152" s="19"/>
      <c r="J152" s="19">
        <v>56643</v>
      </c>
    </row>
    <row r="154" spans="2:10" ht="15.75" customHeight="1">
      <c r="B154" s="2" t="s">
        <v>193</v>
      </c>
      <c r="C154" s="41" t="s">
        <v>125</v>
      </c>
      <c r="D154" s="39"/>
      <c r="E154" s="39"/>
      <c r="F154" s="39"/>
      <c r="G154" s="39"/>
      <c r="H154" s="39"/>
      <c r="I154" s="39"/>
      <c r="J154" s="39"/>
    </row>
    <row r="155" spans="2:10" ht="15.75" customHeight="1">
      <c r="B155" s="5"/>
      <c r="C155" s="13" t="s">
        <v>252</v>
      </c>
      <c r="D155" s="13"/>
      <c r="E155" s="13"/>
      <c r="F155" s="13"/>
      <c r="G155" s="13"/>
      <c r="H155" s="13"/>
      <c r="I155" s="13"/>
      <c r="J155" s="13"/>
    </row>
    <row r="156" spans="2:10" ht="9.75" customHeight="1">
      <c r="B156" s="5"/>
      <c r="C156" s="12"/>
      <c r="D156" s="12"/>
      <c r="E156" s="12"/>
      <c r="F156" s="12"/>
      <c r="G156" s="12"/>
      <c r="H156" s="12"/>
      <c r="I156" s="12"/>
      <c r="J156" s="12"/>
    </row>
    <row r="157" spans="3:10" ht="15.75" customHeight="1">
      <c r="C157" s="2" t="s">
        <v>1</v>
      </c>
      <c r="D157" s="165" t="s">
        <v>239</v>
      </c>
      <c r="E157" s="165"/>
      <c r="F157" s="165"/>
      <c r="G157" s="165"/>
      <c r="H157" s="165"/>
      <c r="I157" s="165"/>
      <c r="J157" s="165"/>
    </row>
    <row r="158" spans="2:10" ht="15.75" customHeight="1">
      <c r="B158" s="5"/>
      <c r="C158" s="42"/>
      <c r="D158" s="165"/>
      <c r="E158" s="165"/>
      <c r="F158" s="165"/>
      <c r="G158" s="165"/>
      <c r="H158" s="165"/>
      <c r="I158" s="165"/>
      <c r="J158" s="165"/>
    </row>
    <row r="159" spans="2:10" ht="15.75" customHeight="1">
      <c r="B159" s="5"/>
      <c r="C159" s="42"/>
      <c r="D159" s="165"/>
      <c r="E159" s="165"/>
      <c r="F159" s="165"/>
      <c r="G159" s="165"/>
      <c r="H159" s="165"/>
      <c r="I159" s="165"/>
      <c r="J159" s="165"/>
    </row>
    <row r="160" spans="2:10" ht="15.75" customHeight="1">
      <c r="B160" s="5"/>
      <c r="C160" s="42"/>
      <c r="D160" s="165"/>
      <c r="E160" s="165"/>
      <c r="F160" s="165"/>
      <c r="G160" s="165"/>
      <c r="H160" s="165"/>
      <c r="I160" s="165"/>
      <c r="J160" s="165"/>
    </row>
    <row r="161" spans="2:10" ht="7.5" customHeight="1">
      <c r="B161" s="5"/>
      <c r="C161" s="42"/>
      <c r="D161" s="12"/>
      <c r="E161" s="12"/>
      <c r="F161" s="12"/>
      <c r="G161" s="12"/>
      <c r="H161" s="12"/>
      <c r="I161" s="12"/>
      <c r="J161" s="12"/>
    </row>
    <row r="162" spans="2:10" ht="15.75" customHeight="1">
      <c r="B162" s="5"/>
      <c r="C162" s="42" t="s">
        <v>2</v>
      </c>
      <c r="D162" s="165" t="s">
        <v>253</v>
      </c>
      <c r="E162" s="165"/>
      <c r="F162" s="165"/>
      <c r="G162" s="165"/>
      <c r="H162" s="165"/>
      <c r="I162" s="165"/>
      <c r="J162" s="165"/>
    </row>
    <row r="163" spans="2:10" ht="15.75" customHeight="1">
      <c r="B163" s="5"/>
      <c r="C163" s="42"/>
      <c r="D163" s="165"/>
      <c r="E163" s="165"/>
      <c r="F163" s="165"/>
      <c r="G163" s="165"/>
      <c r="H163" s="165"/>
      <c r="I163" s="165"/>
      <c r="J163" s="165"/>
    </row>
    <row r="164" spans="2:10" ht="15.75" customHeight="1">
      <c r="B164" s="5"/>
      <c r="C164" s="42"/>
      <c r="D164" s="165"/>
      <c r="E164" s="165"/>
      <c r="F164" s="165"/>
      <c r="G164" s="165"/>
      <c r="H164" s="165"/>
      <c r="I164" s="165"/>
      <c r="J164" s="165"/>
    </row>
    <row r="165" spans="2:10" ht="7.5" customHeight="1">
      <c r="B165" s="5"/>
      <c r="C165" s="43"/>
      <c r="D165" s="12"/>
      <c r="E165" s="12"/>
      <c r="F165" s="12"/>
      <c r="G165" s="12"/>
      <c r="H165" s="12"/>
      <c r="I165" s="12"/>
      <c r="J165" s="12"/>
    </row>
    <row r="166" spans="2:10" ht="15.75" customHeight="1">
      <c r="B166" s="5"/>
      <c r="C166" s="43" t="s">
        <v>233</v>
      </c>
      <c r="D166" s="170" t="s">
        <v>237</v>
      </c>
      <c r="E166" s="170"/>
      <c r="F166" s="170"/>
      <c r="G166" s="170"/>
      <c r="H166" s="170"/>
      <c r="I166" s="170"/>
      <c r="J166" s="170"/>
    </row>
    <row r="167" spans="2:10" ht="15.75" customHeight="1">
      <c r="B167" s="5"/>
      <c r="C167" s="43"/>
      <c r="D167" s="170"/>
      <c r="E167" s="170"/>
      <c r="F167" s="170"/>
      <c r="G167" s="170"/>
      <c r="H167" s="170"/>
      <c r="I167" s="170"/>
      <c r="J167" s="170"/>
    </row>
    <row r="168" spans="2:10" ht="15.75" customHeight="1">
      <c r="B168" s="5"/>
      <c r="C168" s="43"/>
      <c r="D168" s="170"/>
      <c r="E168" s="170"/>
      <c r="F168" s="170"/>
      <c r="G168" s="170"/>
      <c r="H168" s="170"/>
      <c r="I168" s="170"/>
      <c r="J168" s="170"/>
    </row>
    <row r="169" spans="2:10" ht="15.75" customHeight="1">
      <c r="B169" s="5"/>
      <c r="C169" s="43"/>
      <c r="D169" s="13"/>
      <c r="E169" s="13"/>
      <c r="F169" s="13"/>
      <c r="G169" s="13"/>
      <c r="H169" s="13"/>
      <c r="I169" s="13"/>
      <c r="J169" s="13"/>
    </row>
    <row r="170" spans="2:3" ht="15.75" customHeight="1">
      <c r="B170" s="2" t="s">
        <v>192</v>
      </c>
      <c r="C170" s="3" t="s">
        <v>126</v>
      </c>
    </row>
    <row r="171" spans="3:12" ht="15.75" customHeight="1">
      <c r="C171" s="2" t="s">
        <v>18</v>
      </c>
      <c r="K171" s="4"/>
      <c r="L171" s="4"/>
    </row>
    <row r="172" spans="9:10" ht="15.75" customHeight="1">
      <c r="I172" s="72" t="s">
        <v>4</v>
      </c>
      <c r="J172" s="72" t="s">
        <v>4</v>
      </c>
    </row>
    <row r="173" spans="2:10" ht="15.75" customHeight="1">
      <c r="B173" s="30"/>
      <c r="I173" s="139" t="s">
        <v>209</v>
      </c>
      <c r="J173" s="139" t="s">
        <v>147</v>
      </c>
    </row>
    <row r="174" spans="3:10" ht="15.75" customHeight="1">
      <c r="C174" s="39"/>
      <c r="D174" s="39"/>
      <c r="E174" s="39"/>
      <c r="F174" s="39"/>
      <c r="G174" s="39"/>
      <c r="H174" s="39"/>
      <c r="I174" s="72" t="s">
        <v>0</v>
      </c>
      <c r="J174" s="72" t="s">
        <v>0</v>
      </c>
    </row>
    <row r="175" spans="2:10" ht="15.75" customHeight="1">
      <c r="B175" s="5"/>
      <c r="C175" s="44" t="s">
        <v>10</v>
      </c>
      <c r="D175" s="44"/>
      <c r="E175" s="44"/>
      <c r="F175" s="44"/>
      <c r="G175" s="44"/>
      <c r="H175" s="44"/>
      <c r="I175" s="141">
        <v>32064</v>
      </c>
      <c r="J175" s="45">
        <v>31238</v>
      </c>
    </row>
    <row r="176" spans="2:10" ht="15.75" customHeight="1">
      <c r="B176" s="30"/>
      <c r="C176" s="44" t="s">
        <v>11</v>
      </c>
      <c r="D176" s="44"/>
      <c r="E176" s="44"/>
      <c r="F176" s="44"/>
      <c r="G176" s="44"/>
      <c r="H176" s="44"/>
      <c r="I176" s="142">
        <v>1578</v>
      </c>
      <c r="J176" s="46">
        <v>1578</v>
      </c>
    </row>
    <row r="177" spans="2:10" ht="15.75" customHeight="1">
      <c r="B177" s="30"/>
      <c r="C177" s="47"/>
      <c r="D177" s="47"/>
      <c r="E177" s="47"/>
      <c r="F177" s="47"/>
      <c r="G177" s="47"/>
      <c r="H177" s="47"/>
      <c r="I177" s="143">
        <f>SUM(I175:I176)</f>
        <v>33642</v>
      </c>
      <c r="J177" s="48">
        <f>SUM(J175:J176)</f>
        <v>32816</v>
      </c>
    </row>
    <row r="178" spans="3:10" ht="15.75" customHeight="1">
      <c r="C178" s="2" t="s">
        <v>127</v>
      </c>
      <c r="D178" s="47"/>
      <c r="E178" s="47"/>
      <c r="F178" s="47"/>
      <c r="G178" s="47"/>
      <c r="H178" s="47"/>
      <c r="J178" s="49"/>
    </row>
    <row r="179" spans="2:10" ht="15.75" customHeight="1">
      <c r="B179" s="5"/>
      <c r="D179" s="47"/>
      <c r="E179" s="47"/>
      <c r="F179" s="47"/>
      <c r="G179" s="47"/>
      <c r="H179" s="47"/>
      <c r="J179" s="49"/>
    </row>
    <row r="180" spans="2:3" ht="15.75" customHeight="1">
      <c r="B180" s="2" t="s">
        <v>191</v>
      </c>
      <c r="C180" s="3" t="s">
        <v>52</v>
      </c>
    </row>
    <row r="181" spans="2:10" ht="15.75" customHeight="1">
      <c r="B181" s="5"/>
      <c r="C181" s="165" t="s">
        <v>156</v>
      </c>
      <c r="D181" s="165"/>
      <c r="E181" s="165"/>
      <c r="F181" s="165"/>
      <c r="G181" s="165"/>
      <c r="H181" s="165"/>
      <c r="I181" s="165"/>
      <c r="J181" s="165"/>
    </row>
    <row r="182" spans="2:10" ht="15.75" customHeight="1">
      <c r="B182" s="5"/>
      <c r="C182" s="165"/>
      <c r="D182" s="165"/>
      <c r="E182" s="165"/>
      <c r="F182" s="165"/>
      <c r="G182" s="165"/>
      <c r="H182" s="165"/>
      <c r="I182" s="165"/>
      <c r="J182" s="165"/>
    </row>
    <row r="183" ht="15.75" customHeight="1">
      <c r="B183" s="5"/>
    </row>
    <row r="184" spans="2:3" ht="15.75" customHeight="1">
      <c r="B184" s="2" t="s">
        <v>190</v>
      </c>
      <c r="C184" s="3" t="s">
        <v>30</v>
      </c>
    </row>
    <row r="185" spans="2:10" ht="15.75" customHeight="1">
      <c r="B185" s="5"/>
      <c r="C185" s="165" t="s">
        <v>234</v>
      </c>
      <c r="D185" s="165"/>
      <c r="E185" s="165"/>
      <c r="F185" s="165"/>
      <c r="G185" s="165"/>
      <c r="H185" s="165"/>
      <c r="I185" s="165"/>
      <c r="J185" s="165"/>
    </row>
    <row r="186" spans="2:10" ht="15.75" customHeight="1">
      <c r="B186" s="5"/>
      <c r="C186" s="165"/>
      <c r="D186" s="165"/>
      <c r="E186" s="165"/>
      <c r="F186" s="165"/>
      <c r="G186" s="165"/>
      <c r="H186" s="165"/>
      <c r="I186" s="165"/>
      <c r="J186" s="165"/>
    </row>
    <row r="188" spans="2:3" ht="15.75" customHeight="1">
      <c r="B188" s="2" t="s">
        <v>189</v>
      </c>
      <c r="C188" s="3" t="s">
        <v>104</v>
      </c>
    </row>
    <row r="189" spans="2:10" ht="15.75" customHeight="1">
      <c r="B189" s="5"/>
      <c r="C189" s="131" t="s">
        <v>214</v>
      </c>
      <c r="D189" s="12"/>
      <c r="E189" s="12"/>
      <c r="F189" s="12"/>
      <c r="G189" s="12"/>
      <c r="H189" s="12"/>
      <c r="I189" s="12"/>
      <c r="J189" s="12"/>
    </row>
    <row r="190" spans="2:10" ht="15.75" customHeight="1">
      <c r="B190" s="5"/>
      <c r="C190" s="131"/>
      <c r="D190" s="12"/>
      <c r="E190" s="12"/>
      <c r="F190" s="12"/>
      <c r="G190" s="12"/>
      <c r="H190" s="12"/>
      <c r="I190" s="12"/>
      <c r="J190" s="12"/>
    </row>
    <row r="191" spans="2:3" ht="15.75" customHeight="1">
      <c r="B191" s="2" t="s">
        <v>188</v>
      </c>
      <c r="C191" s="3" t="s">
        <v>53</v>
      </c>
    </row>
    <row r="192" spans="3:4" ht="15.75" customHeight="1">
      <c r="C192" s="2" t="s">
        <v>1</v>
      </c>
      <c r="D192" s="2" t="s">
        <v>54</v>
      </c>
    </row>
    <row r="193" spans="4:10" ht="15.75" customHeight="1">
      <c r="D193" s="165" t="s">
        <v>105</v>
      </c>
      <c r="E193" s="165"/>
      <c r="F193" s="165"/>
      <c r="G193" s="165"/>
      <c r="H193" s="165"/>
      <c r="I193" s="165"/>
      <c r="J193" s="165"/>
    </row>
    <row r="194" spans="4:10" ht="15.75" customHeight="1">
      <c r="D194" s="165"/>
      <c r="E194" s="165"/>
      <c r="F194" s="165"/>
      <c r="G194" s="165"/>
      <c r="H194" s="165"/>
      <c r="I194" s="165"/>
      <c r="J194" s="165"/>
    </row>
    <row r="195" spans="4:10" ht="15.75" customHeight="1">
      <c r="D195" s="12"/>
      <c r="E195" s="12"/>
      <c r="F195" s="12"/>
      <c r="G195" s="12"/>
      <c r="H195" s="12"/>
      <c r="I195" s="14" t="s">
        <v>240</v>
      </c>
      <c r="J195" s="14" t="s">
        <v>241</v>
      </c>
    </row>
    <row r="196" spans="9:10" ht="15.75" customHeight="1">
      <c r="I196" s="138" t="s">
        <v>157</v>
      </c>
      <c r="J196" s="138" t="s">
        <v>157</v>
      </c>
    </row>
    <row r="197" spans="9:10" ht="15.75" customHeight="1">
      <c r="I197" s="139" t="s">
        <v>209</v>
      </c>
      <c r="J197" s="139" t="s">
        <v>208</v>
      </c>
    </row>
    <row r="198" spans="4:10" ht="15.75" customHeight="1">
      <c r="D198" s="2" t="s">
        <v>106</v>
      </c>
      <c r="I198" s="74">
        <f>IncomeStmt!D31</f>
        <v>4974</v>
      </c>
      <c r="J198" s="18">
        <f>IncomeStmt!E31</f>
        <v>7197</v>
      </c>
    </row>
    <row r="199" spans="4:10" ht="15.75" customHeight="1">
      <c r="D199" s="2" t="s">
        <v>107</v>
      </c>
      <c r="I199" s="74">
        <v>259526</v>
      </c>
      <c r="J199" s="18">
        <v>259526</v>
      </c>
    </row>
    <row r="200" spans="9:10" ht="15.75" customHeight="1">
      <c r="I200" s="74"/>
      <c r="J200" s="18"/>
    </row>
    <row r="201" spans="4:10" ht="15.75" customHeight="1" thickBot="1">
      <c r="D201" s="2" t="s">
        <v>108</v>
      </c>
      <c r="I201" s="140">
        <f>I198/I199*100</f>
        <v>1.9165709794009076</v>
      </c>
      <c r="J201" s="51">
        <f>J198/J199*100</f>
        <v>2.7731325570463072</v>
      </c>
    </row>
    <row r="203" spans="3:4" ht="15.75" customHeight="1">
      <c r="C203" s="2" t="s">
        <v>2</v>
      </c>
      <c r="D203" s="2" t="s">
        <v>55</v>
      </c>
    </row>
    <row r="204" spans="4:10" ht="15.75" customHeight="1">
      <c r="D204" s="27" t="s">
        <v>202</v>
      </c>
      <c r="E204" s="27"/>
      <c r="F204" s="27"/>
      <c r="G204" s="27"/>
      <c r="H204" s="27"/>
      <c r="I204" s="27"/>
      <c r="J204" s="27"/>
    </row>
    <row r="205" spans="4:10" ht="15.75" customHeight="1">
      <c r="D205" s="27"/>
      <c r="E205" s="27"/>
      <c r="F205" s="27"/>
      <c r="G205" s="27"/>
      <c r="H205" s="27"/>
      <c r="I205" s="27"/>
      <c r="J205" s="27"/>
    </row>
    <row r="206" spans="4:10" ht="15.75" customHeight="1">
      <c r="D206" s="23"/>
      <c r="E206" s="23"/>
      <c r="F206" s="23"/>
      <c r="G206" s="23"/>
      <c r="H206" s="23"/>
      <c r="I206" s="23"/>
      <c r="J206" s="23"/>
    </row>
    <row r="207" spans="4:10" ht="15.75" customHeight="1">
      <c r="D207" s="27"/>
      <c r="E207" s="27"/>
      <c r="F207" s="27"/>
      <c r="G207" s="27"/>
      <c r="H207" s="27"/>
      <c r="I207" s="27"/>
      <c r="J207" s="27"/>
    </row>
    <row r="208" spans="2:10" ht="15.75" customHeight="1">
      <c r="B208" s="2" t="s">
        <v>16</v>
      </c>
      <c r="J208" s="52"/>
    </row>
    <row r="209" spans="2:10" ht="15.75" customHeight="1">
      <c r="B209" s="3" t="s">
        <v>24</v>
      </c>
      <c r="J209" s="18"/>
    </row>
    <row r="210" spans="2:10" ht="15.75" customHeight="1">
      <c r="B210" s="2" t="s">
        <v>115</v>
      </c>
      <c r="J210" s="40"/>
    </row>
    <row r="211" spans="2:10" ht="15.75" customHeight="1">
      <c r="B211" s="2" t="s">
        <v>17</v>
      </c>
      <c r="J211" s="40"/>
    </row>
    <row r="212" spans="2:10" ht="15.75" customHeight="1">
      <c r="B212" s="53" t="s">
        <v>235</v>
      </c>
      <c r="J212" s="40"/>
    </row>
    <row r="213" ht="15.75" customHeight="1">
      <c r="J213" s="40"/>
    </row>
  </sheetData>
  <mergeCells count="30">
    <mergeCell ref="C8:J11"/>
    <mergeCell ref="C13:J15"/>
    <mergeCell ref="B89:J89"/>
    <mergeCell ref="C22:J23"/>
    <mergeCell ref="C31:J32"/>
    <mergeCell ref="C45:J46"/>
    <mergeCell ref="B5:J5"/>
    <mergeCell ref="D162:J164"/>
    <mergeCell ref="C36:J38"/>
    <mergeCell ref="C76:J77"/>
    <mergeCell ref="G120:H120"/>
    <mergeCell ref="C72:J73"/>
    <mergeCell ref="C135:J136"/>
    <mergeCell ref="C80:J80"/>
    <mergeCell ref="C17:J19"/>
    <mergeCell ref="C41:J42"/>
    <mergeCell ref="D193:J194"/>
    <mergeCell ref="C181:J182"/>
    <mergeCell ref="C185:J186"/>
    <mergeCell ref="D166:J168"/>
    <mergeCell ref="D157:J160"/>
    <mergeCell ref="C113:J114"/>
    <mergeCell ref="C92:J95"/>
    <mergeCell ref="C26:J27"/>
    <mergeCell ref="C131:J132"/>
    <mergeCell ref="I120:J120"/>
    <mergeCell ref="C108:J110"/>
    <mergeCell ref="I102:J102"/>
    <mergeCell ref="C97:J99"/>
    <mergeCell ref="B88:J88"/>
  </mergeCells>
  <printOptions/>
  <pageMargins left="0.69" right="0" top="1" bottom="0.5" header="0" footer="0.25"/>
  <pageSetup firstPageNumber="6" useFirstPageNumber="1" fitToHeight="6" horizontalDpi="600" verticalDpi="600" orientation="portrait" paperSize="9" scale="95" r:id="rId4"/>
  <headerFooter alignWithMargins="0">
    <oddFooter>&amp;R&amp;P</oddFooter>
  </headerFooter>
  <rowBreaks count="4" manualBreakCount="4">
    <brk id="47" min="1" max="11" man="1"/>
    <brk id="87" min="1" max="9" man="1"/>
    <brk id="133" min="1" max="9" man="1"/>
    <brk id="169" min="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Tropicana Golf &amp; Country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Tropicana Golf &amp; Country Club</dc:creator>
  <cp:keywords/>
  <dc:description/>
  <cp:lastModifiedBy>SEMAJU JAYA MANAG S/B</cp:lastModifiedBy>
  <cp:lastPrinted>2005-11-17T07:59:48Z</cp:lastPrinted>
  <dcterms:created xsi:type="dcterms:W3CDTF">1999-11-16T09:13:51Z</dcterms:created>
  <dcterms:modified xsi:type="dcterms:W3CDTF">2005-11-17T08:00:00Z</dcterms:modified>
  <cp:category/>
  <cp:version/>
  <cp:contentType/>
  <cp:contentStatus/>
</cp:coreProperties>
</file>